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<sst xmlns="http://schemas.openxmlformats.org/spreadsheetml/2006/main" count="100" uniqueCount="57">
  <si>
    <t>1. Hospodaření se státním rozpočtem</t>
  </si>
  <si>
    <t xml:space="preserve">čerpání dle jednotlivých UZ </t>
  </si>
  <si>
    <t>Přímé náklady na vzdělávání</t>
  </si>
  <si>
    <t>2. Hospodaření s příspěvkem zřizovatele a s vlastními zdroji</t>
  </si>
  <si>
    <t>čerpání příspěvku</t>
  </si>
  <si>
    <t>celkem přijatý příspěvek zřizovatele</t>
  </si>
  <si>
    <t>školné</t>
  </si>
  <si>
    <t xml:space="preserve">rozpočet </t>
  </si>
  <si>
    <t>skutečnost</t>
  </si>
  <si>
    <t>plnění</t>
  </si>
  <si>
    <t>účet</t>
  </si>
  <si>
    <t>název</t>
  </si>
  <si>
    <t>čerpání</t>
  </si>
  <si>
    <t>RU</t>
  </si>
  <si>
    <t>%</t>
  </si>
  <si>
    <t>Spotřeba materiálu</t>
  </si>
  <si>
    <t>Spotřeba energií</t>
  </si>
  <si>
    <t>Opravy a udržování</t>
  </si>
  <si>
    <t>Cestovné</t>
  </si>
  <si>
    <t>Ostatní služby</t>
  </si>
  <si>
    <t>52x</t>
  </si>
  <si>
    <t>Osobní náklady</t>
  </si>
  <si>
    <t>Odpisy</t>
  </si>
  <si>
    <t>Celkem náklady</t>
  </si>
  <si>
    <t>3. Doplňková činnost</t>
  </si>
  <si>
    <t>Výnosy DČ</t>
  </si>
  <si>
    <t>Náklady DČ</t>
  </si>
  <si>
    <t>Zisk</t>
  </si>
  <si>
    <t>Přílohy:</t>
  </si>
  <si>
    <t>UZ</t>
  </si>
  <si>
    <t>Ukazatel</t>
  </si>
  <si>
    <t>Rozpočet</t>
  </si>
  <si>
    <t>Vyčerpáno</t>
  </si>
  <si>
    <t>Zbylo</t>
  </si>
  <si>
    <t xml:space="preserve">             ostatní</t>
  </si>
  <si>
    <t>Celkem</t>
  </si>
  <si>
    <t>v tis. Kč</t>
  </si>
  <si>
    <t>Drobný majetek</t>
  </si>
  <si>
    <t xml:space="preserve"> </t>
  </si>
  <si>
    <t xml:space="preserve">v tom:   platy </t>
  </si>
  <si>
    <t xml:space="preserve">              OON  </t>
  </si>
  <si>
    <t>Rozbor za rok 2013</t>
  </si>
  <si>
    <t xml:space="preserve">              OON </t>
  </si>
  <si>
    <t>celkem zisk z hlavní činnosti</t>
  </si>
  <si>
    <t>Rozvaha k 31.12.2013</t>
  </si>
  <si>
    <t>Výkaz zisku a ztrát k 31.12.2013</t>
  </si>
  <si>
    <t>Příloha k 31.12.2013</t>
  </si>
  <si>
    <t>Rozvaha k 30.6.2014</t>
  </si>
  <si>
    <t>Výkaz zisku a ztrát  k 30.6.2014</t>
  </si>
  <si>
    <t>Příloha k 30.6.2014</t>
  </si>
  <si>
    <t>celkem příspěvek zřizovatele</t>
  </si>
  <si>
    <t>Ostatní náklady</t>
  </si>
  <si>
    <t>celkem čerpáno</t>
  </si>
  <si>
    <t>Náklady na reprezentaci</t>
  </si>
  <si>
    <t>struktura nákladů – hlavní činnost bez SR</t>
  </si>
  <si>
    <t>C           Výroční zpráva za rok 2013 - EKONOMICKÁ ČÁST</t>
  </si>
  <si>
    <t>Rozbor za 1. pololetí 2014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</si>
</sst>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4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1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0" fontId="9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" fontId="10" fillId="0" borderId="14" xfId="0" applyNumberFormat="1" applyFont="1" applyBorder="1" applyAlignment="1">
      <alignment/>
    </xf>
    <xf numFmtId="10" fontId="10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4" fontId="10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10" fillId="0" borderId="17" xfId="0" applyFont="1" applyBorder="1" applyAlignment="1">
      <alignment/>
    </xf>
    <xf numFmtId="4" fontId="10" fillId="0" borderId="17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164" fontId="11" fillId="0" borderId="14" xfId="0" applyNumberFormat="1" applyFont="1" applyBorder="1" applyAlignment="1">
      <alignment/>
    </xf>
    <xf numFmtId="165" fontId="11" fillId="0" borderId="14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165" fontId="13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164" fontId="18" fillId="0" borderId="14" xfId="0" applyNumberFormat="1" applyFont="1" applyBorder="1" applyAlignment="1">
      <alignment/>
    </xf>
    <xf numFmtId="165" fontId="18" fillId="0" borderId="14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/>
    </xf>
    <xf numFmtId="4" fontId="6" fillId="0" borderId="16" xfId="0" applyNumberFormat="1" applyFont="1" applyBorder="1" applyAlignment="1">
      <alignment/>
    </xf>
    <xf numFmtId="10" fontId="10" fillId="0" borderId="18" xfId="0" applyNumberFormat="1" applyFont="1" applyBorder="1" applyAlignment="1">
      <alignment/>
    </xf>
    <xf numFmtId="10" fontId="9" fillId="0" borderId="16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" fontId="0" fillId="0" borderId="0" xfId="0" applyNumberFormat="1" applyAlignment="1">
      <alignment/>
    </xf>
    <xf numFmtId="4" fontId="9" fillId="0" borderId="10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čerpání s rozpočtem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925"/>
          <c:w val="0.96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List1!$C$43</c:f>
              <c:strCache>
                <c:ptCount val="1"/>
                <c:pt idx="0">
                  <c:v>čerpání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List1!$A$44:$A$52</c:f>
              <c:strCache/>
            </c:strRef>
          </c:cat>
          <c:val>
            <c:numRef>
              <c:f>List1!$C$44:$C$52</c:f>
              <c:numCache/>
            </c:numRef>
          </c:val>
        </c:ser>
        <c:ser>
          <c:idx val="1"/>
          <c:order val="1"/>
          <c:tx>
            <c:strRef>
              <c:f>List1!$D$43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List1!$A$44:$A$52</c:f>
              <c:strCache/>
            </c:strRef>
          </c:cat>
          <c:val>
            <c:numRef>
              <c:f>List1!$D$44:$D$52</c:f>
              <c:numCache/>
            </c:numRef>
          </c:val>
        </c:ser>
        <c:axId val="38250442"/>
        <c:axId val="8709659"/>
      </c:barChart>
      <c:catAx>
        <c:axId val="382504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09659"/>
        <c:crosses val="autoZero"/>
        <c:auto val="1"/>
        <c:lblOffset val="100"/>
        <c:tickLblSkip val="1"/>
        <c:noMultiLvlLbl val="0"/>
      </c:catAx>
      <c:valAx>
        <c:axId val="87096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50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50125"/>
          <c:w val="0.09975"/>
          <c:h val="0.1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čerpání s rozpočtem
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475"/>
          <c:w val="0.998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List1!$C$160</c:f>
              <c:strCache>
                <c:ptCount val="1"/>
                <c:pt idx="0">
                  <c:v>čerpání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List1!$A$161:$A$170</c:f>
              <c:strCache/>
            </c:strRef>
          </c:cat>
          <c:val>
            <c:numRef>
              <c:f>List1!$C$161:$C$170</c:f>
              <c:numCache/>
            </c:numRef>
          </c:val>
        </c:ser>
        <c:ser>
          <c:idx val="1"/>
          <c:order val="1"/>
          <c:tx>
            <c:strRef>
              <c:f>List1!$D$160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List1!$A$161:$A$170</c:f>
              <c:strCache/>
            </c:strRef>
          </c:cat>
          <c:val>
            <c:numRef>
              <c:f>List1!$D$161:$D$170</c:f>
              <c:numCache/>
            </c:numRef>
          </c:val>
        </c:ser>
        <c:axId val="11278068"/>
        <c:axId val="34393749"/>
      </c:barChart>
      <c:catAx>
        <c:axId val="112780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393749"/>
        <c:crosses val="autoZero"/>
        <c:auto val="1"/>
        <c:lblOffset val="100"/>
        <c:tickLblSkip val="1"/>
        <c:noMultiLvlLbl val="0"/>
      </c:catAx>
      <c:valAx>
        <c:axId val="343937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78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50275"/>
          <c:w val="0.0995"/>
          <c:h val="0.1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60</xdr:row>
      <xdr:rowOff>66675</xdr:rowOff>
    </xdr:from>
    <xdr:to>
      <xdr:col>5</xdr:col>
      <xdr:colOff>590550</xdr:colOff>
      <xdr:row>83</xdr:row>
      <xdr:rowOff>95250</xdr:rowOff>
    </xdr:to>
    <xdr:graphicFrame>
      <xdr:nvGraphicFramePr>
        <xdr:cNvPr id="1" name="Chart 1"/>
        <xdr:cNvGraphicFramePr/>
      </xdr:nvGraphicFramePr>
      <xdr:xfrm>
        <a:off x="9525" y="10220325"/>
        <a:ext cx="71818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181</xdr:row>
      <xdr:rowOff>85725</xdr:rowOff>
    </xdr:from>
    <xdr:to>
      <xdr:col>5</xdr:col>
      <xdr:colOff>628650</xdr:colOff>
      <xdr:row>202</xdr:row>
      <xdr:rowOff>66675</xdr:rowOff>
    </xdr:to>
    <xdr:graphicFrame>
      <xdr:nvGraphicFramePr>
        <xdr:cNvPr id="2" name="Chart 2"/>
        <xdr:cNvGraphicFramePr/>
      </xdr:nvGraphicFramePr>
      <xdr:xfrm>
        <a:off x="28575" y="30470475"/>
        <a:ext cx="72009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zoomScalePageLayoutView="0" workbookViewId="0" topLeftCell="A130">
      <selection activeCell="G111" sqref="G111"/>
    </sheetView>
  </sheetViews>
  <sheetFormatPr defaultColWidth="9.00390625" defaultRowHeight="12.75"/>
  <cols>
    <col min="1" max="1" width="9.375" style="0" customWidth="1"/>
    <col min="2" max="2" width="44.25390625" style="0" customWidth="1"/>
    <col min="3" max="3" width="11.125" style="0" customWidth="1"/>
    <col min="4" max="4" width="11.00390625" style="0" customWidth="1"/>
    <col min="5" max="5" width="10.875" style="0" customWidth="1"/>
    <col min="6" max="6" width="9.875" style="0" customWidth="1"/>
    <col min="7" max="7" width="12.625" style="0" customWidth="1"/>
    <col min="8" max="8" width="15.25390625" style="0" customWidth="1"/>
  </cols>
  <sheetData>
    <row r="1" spans="1:8" ht="18">
      <c r="A1" s="74" t="s">
        <v>55</v>
      </c>
      <c r="B1" s="74"/>
      <c r="C1" s="74"/>
      <c r="D1" s="74"/>
      <c r="E1" s="74"/>
      <c r="F1" s="74"/>
      <c r="G1" s="1"/>
      <c r="H1" s="1"/>
    </row>
    <row r="2" spans="1:8" ht="18">
      <c r="A2" s="2"/>
      <c r="B2" s="2"/>
      <c r="C2" s="2"/>
      <c r="D2" s="2"/>
      <c r="E2" s="2"/>
      <c r="F2" s="2"/>
      <c r="G2" s="1"/>
      <c r="H2" s="1"/>
    </row>
    <row r="3" spans="1:8" ht="18">
      <c r="A3" s="75" t="s">
        <v>41</v>
      </c>
      <c r="B3" s="75"/>
      <c r="C3" s="75"/>
      <c r="D3" s="75"/>
      <c r="E3" s="75"/>
      <c r="F3" s="75"/>
      <c r="G3" s="1"/>
      <c r="H3" s="1"/>
    </row>
    <row r="4" spans="1:8" ht="18">
      <c r="A4" s="2"/>
      <c r="B4" s="2"/>
      <c r="C4" s="2"/>
      <c r="D4" s="2"/>
      <c r="E4" s="2"/>
      <c r="F4" s="2"/>
      <c r="G4" s="1"/>
      <c r="H4" s="1"/>
    </row>
    <row r="5" spans="1:2" ht="15">
      <c r="A5" s="4" t="s">
        <v>0</v>
      </c>
      <c r="B5" s="5"/>
    </row>
    <row r="6" spans="1:2" ht="15">
      <c r="A6" s="6"/>
      <c r="B6" s="5"/>
    </row>
    <row r="8" ht="12.75">
      <c r="A8" s="7" t="s">
        <v>1</v>
      </c>
    </row>
    <row r="10" spans="1:6" ht="12.75">
      <c r="A10" s="45" t="s">
        <v>29</v>
      </c>
      <c r="B10" s="45" t="s">
        <v>30</v>
      </c>
      <c r="C10" s="45" t="s">
        <v>31</v>
      </c>
      <c r="D10" s="45" t="s">
        <v>32</v>
      </c>
      <c r="E10" s="45" t="s">
        <v>33</v>
      </c>
      <c r="F10" s="45" t="s">
        <v>14</v>
      </c>
    </row>
    <row r="11" spans="1:6" ht="12.75">
      <c r="A11" s="45">
        <v>33353</v>
      </c>
      <c r="B11" s="46" t="s">
        <v>2</v>
      </c>
      <c r="C11" s="47">
        <f>SUM(C12:C14)</f>
        <v>10449000</v>
      </c>
      <c r="D11" s="47">
        <f>SUM(D12:D14)</f>
        <v>10449000</v>
      </c>
      <c r="E11" s="47">
        <v>0</v>
      </c>
      <c r="F11" s="48">
        <v>1</v>
      </c>
    </row>
    <row r="12" spans="1:6" ht="12.75">
      <c r="A12" s="45"/>
      <c r="B12" s="51" t="s">
        <v>39</v>
      </c>
      <c r="C12" s="52">
        <f>6167000+1434000</f>
        <v>7601000</v>
      </c>
      <c r="D12" s="52">
        <f>C12</f>
        <v>7601000</v>
      </c>
      <c r="E12" s="52">
        <v>0</v>
      </c>
      <c r="F12" s="53">
        <v>1</v>
      </c>
    </row>
    <row r="13" spans="1:6" ht="12.75" customHeight="1">
      <c r="A13" s="45"/>
      <c r="B13" s="51" t="s">
        <v>42</v>
      </c>
      <c r="C13" s="52">
        <v>60000</v>
      </c>
      <c r="D13" s="52">
        <f>C13</f>
        <v>60000</v>
      </c>
      <c r="E13" s="52">
        <v>0</v>
      </c>
      <c r="F13" s="53">
        <v>1</v>
      </c>
    </row>
    <row r="14" spans="1:6" ht="12.75">
      <c r="A14" s="45"/>
      <c r="B14" s="51" t="s">
        <v>34</v>
      </c>
      <c r="C14" s="52">
        <f>10449000-60000-7601000</f>
        <v>2788000</v>
      </c>
      <c r="D14" s="52">
        <f>C14</f>
        <v>2788000</v>
      </c>
      <c r="E14" s="52">
        <v>0</v>
      </c>
      <c r="F14" s="53">
        <v>1</v>
      </c>
    </row>
    <row r="15" spans="1:6" ht="12.75">
      <c r="A15" s="45" t="s">
        <v>35</v>
      </c>
      <c r="B15" s="46"/>
      <c r="C15" s="49">
        <f>C11</f>
        <v>10449000</v>
      </c>
      <c r="D15" s="49">
        <f>D11</f>
        <v>10449000</v>
      </c>
      <c r="E15" s="49">
        <v>0</v>
      </c>
      <c r="F15" s="50">
        <v>1</v>
      </c>
    </row>
    <row r="18" spans="4:5" ht="12.75">
      <c r="D18" s="8"/>
      <c r="E18" s="8"/>
    </row>
    <row r="21" ht="15">
      <c r="A21" s="4" t="s">
        <v>3</v>
      </c>
    </row>
    <row r="22" ht="15.75">
      <c r="A22" s="9"/>
    </row>
    <row r="24" ht="12.75">
      <c r="A24" s="7" t="s">
        <v>4</v>
      </c>
    </row>
    <row r="26" spans="1:6" ht="12.75">
      <c r="A26" s="25" t="s">
        <v>50</v>
      </c>
      <c r="B26" s="26"/>
      <c r="C26" s="27"/>
      <c r="D26" s="24">
        <v>2600000</v>
      </c>
      <c r="F26" s="64"/>
    </row>
    <row r="27" spans="1:4" ht="12.75">
      <c r="A27" s="61" t="s">
        <v>43</v>
      </c>
      <c r="B27" s="62"/>
      <c r="C27" s="63"/>
      <c r="D27" s="65">
        <v>89370.73</v>
      </c>
    </row>
    <row r="28" ht="12.75">
      <c r="D28" s="10"/>
    </row>
    <row r="29" ht="12.75">
      <c r="D29" s="10"/>
    </row>
    <row r="30" spans="1:4" ht="12.75">
      <c r="A30" s="7" t="s">
        <v>6</v>
      </c>
      <c r="D30" s="10"/>
    </row>
    <row r="31" ht="12.75">
      <c r="D31" s="10"/>
    </row>
    <row r="32" spans="1:4" ht="12.75">
      <c r="A32" s="25" t="s">
        <v>7</v>
      </c>
      <c r="B32" s="26"/>
      <c r="C32" s="27"/>
      <c r="D32" s="24">
        <v>400000</v>
      </c>
    </row>
    <row r="33" spans="1:4" ht="12.75">
      <c r="A33" s="25" t="s">
        <v>8</v>
      </c>
      <c r="B33" s="26"/>
      <c r="C33" s="27"/>
      <c r="D33" s="24">
        <v>423700</v>
      </c>
    </row>
    <row r="34" spans="1:4" ht="12.75">
      <c r="A34" s="28" t="s">
        <v>9</v>
      </c>
      <c r="B34" s="29"/>
      <c r="C34" s="30"/>
      <c r="D34" s="31">
        <f>D33/D32</f>
        <v>1.05925</v>
      </c>
    </row>
    <row r="35" ht="12.75">
      <c r="D35" s="10"/>
    </row>
    <row r="36" ht="12.75">
      <c r="D36" s="10"/>
    </row>
    <row r="37" ht="12.75">
      <c r="D37" s="10"/>
    </row>
    <row r="38" ht="12.75">
      <c r="D38" s="10"/>
    </row>
    <row r="39" ht="12.75">
      <c r="D39" s="10"/>
    </row>
    <row r="40" ht="12.75">
      <c r="D40" s="10"/>
    </row>
    <row r="41" spans="1:5" ht="12.75">
      <c r="A41" s="7" t="s">
        <v>54</v>
      </c>
      <c r="D41" s="10"/>
      <c r="E41" t="s">
        <v>36</v>
      </c>
    </row>
    <row r="42" ht="12.75">
      <c r="D42" s="10"/>
    </row>
    <row r="43" spans="1:8" ht="12.75">
      <c r="A43" s="54" t="s">
        <v>10</v>
      </c>
      <c r="B43" s="54" t="s">
        <v>11</v>
      </c>
      <c r="C43" s="54" t="s">
        <v>12</v>
      </c>
      <c r="D43" s="54" t="s">
        <v>13</v>
      </c>
      <c r="E43" s="54" t="s">
        <v>14</v>
      </c>
      <c r="F43" s="11"/>
      <c r="G43" s="11"/>
      <c r="H43" s="11"/>
    </row>
    <row r="44" spans="1:5" ht="12.75">
      <c r="A44" s="33">
        <v>501</v>
      </c>
      <c r="B44" s="46" t="s">
        <v>15</v>
      </c>
      <c r="C44" s="34">
        <v>1499</v>
      </c>
      <c r="D44" s="34">
        <v>2404</v>
      </c>
      <c r="E44" s="35">
        <f>C44/D44</f>
        <v>0.6235440931780366</v>
      </c>
    </row>
    <row r="45" spans="1:5" ht="12.75">
      <c r="A45" s="33">
        <v>502</v>
      </c>
      <c r="B45" s="46" t="s">
        <v>16</v>
      </c>
      <c r="C45" s="34">
        <v>1556</v>
      </c>
      <c r="D45" s="34">
        <v>1448</v>
      </c>
      <c r="E45" s="35">
        <f aca="true" t="shared" si="0" ref="E45:E53">C45/D45</f>
        <v>1.074585635359116</v>
      </c>
    </row>
    <row r="46" spans="1:5" ht="12.75">
      <c r="A46" s="33">
        <v>511</v>
      </c>
      <c r="B46" s="46" t="s">
        <v>17</v>
      </c>
      <c r="C46" s="34">
        <v>289</v>
      </c>
      <c r="D46" s="34">
        <v>379</v>
      </c>
      <c r="E46" s="35">
        <f t="shared" si="0"/>
        <v>0.762532981530343</v>
      </c>
    </row>
    <row r="47" spans="1:5" ht="12.75">
      <c r="A47" s="33">
        <v>512</v>
      </c>
      <c r="B47" s="46" t="s">
        <v>18</v>
      </c>
      <c r="C47" s="36">
        <v>0</v>
      </c>
      <c r="D47" s="34">
        <v>2</v>
      </c>
      <c r="E47" s="35">
        <f t="shared" si="0"/>
        <v>0</v>
      </c>
    </row>
    <row r="48" spans="1:5" ht="12.75">
      <c r="A48" s="33">
        <v>518</v>
      </c>
      <c r="B48" s="46" t="s">
        <v>19</v>
      </c>
      <c r="C48" s="34">
        <f>9+685</f>
        <v>694</v>
      </c>
      <c r="D48" s="34">
        <v>591</v>
      </c>
      <c r="E48" s="35">
        <f t="shared" si="0"/>
        <v>1.1742808798646363</v>
      </c>
    </row>
    <row r="49" spans="1:5" ht="12.75">
      <c r="A49" s="33" t="s">
        <v>20</v>
      </c>
      <c r="B49" s="46" t="s">
        <v>21</v>
      </c>
      <c r="C49" s="34">
        <v>561</v>
      </c>
      <c r="D49" s="34">
        <v>566</v>
      </c>
      <c r="E49" s="35">
        <f t="shared" si="0"/>
        <v>0.991166077738516</v>
      </c>
    </row>
    <row r="50" spans="1:5" ht="12.75">
      <c r="A50" s="33">
        <v>549</v>
      </c>
      <c r="B50" s="46" t="s">
        <v>51</v>
      </c>
      <c r="C50" s="34">
        <v>68</v>
      </c>
      <c r="D50" s="34">
        <v>60</v>
      </c>
      <c r="E50" s="35">
        <f t="shared" si="0"/>
        <v>1.1333333333333333</v>
      </c>
    </row>
    <row r="51" spans="1:5" ht="12.75">
      <c r="A51" s="33">
        <v>551</v>
      </c>
      <c r="B51" s="46" t="s">
        <v>22</v>
      </c>
      <c r="C51" s="34">
        <v>111</v>
      </c>
      <c r="D51" s="34">
        <v>102</v>
      </c>
      <c r="E51" s="35">
        <f t="shared" si="0"/>
        <v>1.088235294117647</v>
      </c>
    </row>
    <row r="52" spans="1:5" ht="13.5" thickBot="1">
      <c r="A52" s="37">
        <v>558</v>
      </c>
      <c r="B52" s="38" t="s">
        <v>37</v>
      </c>
      <c r="C52" s="39">
        <v>772</v>
      </c>
      <c r="D52" s="39">
        <v>126</v>
      </c>
      <c r="E52" s="59">
        <f t="shared" si="0"/>
        <v>6.126984126984127</v>
      </c>
    </row>
    <row r="53" spans="1:5" ht="12.75">
      <c r="A53" s="71" t="s">
        <v>23</v>
      </c>
      <c r="B53" s="71"/>
      <c r="C53" s="40">
        <f>SUM(C44:C52)</f>
        <v>5550</v>
      </c>
      <c r="D53" s="40">
        <f>SUM(D44:D52)</f>
        <v>5678</v>
      </c>
      <c r="E53" s="60">
        <f t="shared" si="0"/>
        <v>0.9774568510038746</v>
      </c>
    </row>
    <row r="54" spans="1:5" ht="12.75">
      <c r="A54" s="32"/>
      <c r="B54" s="32" t="s">
        <v>38</v>
      </c>
      <c r="C54" s="41"/>
      <c r="D54" s="41"/>
      <c r="E54" s="42"/>
    </row>
    <row r="55" spans="1:5" ht="12.75">
      <c r="A55" s="32"/>
      <c r="B55" s="32"/>
      <c r="C55" s="41" t="s">
        <v>38</v>
      </c>
      <c r="D55" s="41"/>
      <c r="E55" s="42"/>
    </row>
    <row r="56" spans="1:5" ht="12.75">
      <c r="A56" s="32"/>
      <c r="B56" s="32"/>
      <c r="C56" s="41"/>
      <c r="D56" s="41"/>
      <c r="E56" s="42"/>
    </row>
    <row r="57" spans="1:5" ht="12.75">
      <c r="A57" s="32"/>
      <c r="B57" s="32"/>
      <c r="C57" s="41"/>
      <c r="D57" s="41"/>
      <c r="E57" s="42"/>
    </row>
    <row r="58" spans="1:5" ht="12.75">
      <c r="A58" s="32"/>
      <c r="B58" s="32"/>
      <c r="C58" s="41"/>
      <c r="D58" s="41"/>
      <c r="E58" s="42"/>
    </row>
    <row r="59" ht="14.25">
      <c r="B59" s="12"/>
    </row>
    <row r="60" ht="14.25">
      <c r="B60" s="12"/>
    </row>
    <row r="61" ht="14.25">
      <c r="B61" s="12"/>
    </row>
    <row r="62" ht="14.25">
      <c r="B62" s="12"/>
    </row>
    <row r="63" ht="14.25">
      <c r="B63" s="12"/>
    </row>
    <row r="64" ht="14.25">
      <c r="B64" s="12"/>
    </row>
    <row r="65" ht="14.25">
      <c r="B65" s="12"/>
    </row>
    <row r="66" spans="1:3" ht="12.75">
      <c r="A66" s="13"/>
      <c r="B66" s="13"/>
      <c r="C66" s="13"/>
    </row>
    <row r="67" spans="1:3" ht="12.75">
      <c r="A67" s="13"/>
      <c r="B67" s="13"/>
      <c r="C67" s="13"/>
    </row>
    <row r="68" spans="1:3" ht="12.75">
      <c r="A68" s="13"/>
      <c r="B68" s="13"/>
      <c r="C68" s="13"/>
    </row>
    <row r="69" spans="1:3" ht="12.75">
      <c r="A69" s="13"/>
      <c r="B69" s="13"/>
      <c r="C69" s="13"/>
    </row>
    <row r="70" spans="1:3" ht="12.75">
      <c r="A70" s="13"/>
      <c r="B70" s="13"/>
      <c r="C70" s="13"/>
    </row>
    <row r="71" spans="1:3" ht="12.75">
      <c r="A71" s="13"/>
      <c r="B71" s="13"/>
      <c r="C71" s="13"/>
    </row>
    <row r="72" spans="1:3" ht="12.75">
      <c r="A72" s="13"/>
      <c r="B72" s="13"/>
      <c r="C72" s="13"/>
    </row>
    <row r="73" spans="1:3" ht="12.75">
      <c r="A73" s="13"/>
      <c r="B73" s="13"/>
      <c r="C73" s="13"/>
    </row>
    <row r="74" spans="1:3" ht="12.75">
      <c r="A74" s="13"/>
      <c r="B74" s="13"/>
      <c r="C74" s="13"/>
    </row>
    <row r="75" spans="1:3" ht="12.75">
      <c r="A75" s="13"/>
      <c r="B75" s="13"/>
      <c r="C75" s="13"/>
    </row>
    <row r="76" spans="1:3" ht="12.75">
      <c r="A76" s="13"/>
      <c r="B76" s="13"/>
      <c r="C76" s="13"/>
    </row>
    <row r="77" spans="1:3" ht="12.75">
      <c r="A77" s="13"/>
      <c r="B77" s="13"/>
      <c r="C77" s="13"/>
    </row>
    <row r="78" spans="1:3" ht="12.75">
      <c r="A78" s="13"/>
      <c r="B78" s="13"/>
      <c r="C78" s="13"/>
    </row>
    <row r="79" spans="1:3" ht="12.75">
      <c r="A79" s="13"/>
      <c r="B79" s="13"/>
      <c r="C79" s="13"/>
    </row>
    <row r="80" spans="1:3" ht="12.75">
      <c r="A80" s="13"/>
      <c r="B80" s="13"/>
      <c r="C80" s="13"/>
    </row>
    <row r="81" spans="1:3" ht="12.75">
      <c r="A81" s="13"/>
      <c r="B81" s="13"/>
      <c r="C81" s="13"/>
    </row>
    <row r="82" spans="1:3" ht="12.75">
      <c r="A82" s="13"/>
      <c r="B82" s="13"/>
      <c r="C82" s="13"/>
    </row>
    <row r="83" spans="1:3" ht="12.75">
      <c r="A83" s="13"/>
      <c r="B83" s="13"/>
      <c r="C83" s="13"/>
    </row>
    <row r="84" spans="1:3" ht="12.75">
      <c r="A84" s="13"/>
      <c r="B84" s="13"/>
      <c r="C84" s="13"/>
    </row>
    <row r="85" spans="1:3" ht="12.75">
      <c r="A85" s="13"/>
      <c r="B85" s="13"/>
      <c r="C85" s="13"/>
    </row>
    <row r="86" spans="1:3" ht="15">
      <c r="A86" s="4" t="s">
        <v>24</v>
      </c>
      <c r="B86" s="13"/>
      <c r="C86" s="13"/>
    </row>
    <row r="87" spans="1:3" ht="12.75">
      <c r="A87" s="13"/>
      <c r="B87" s="13"/>
      <c r="C87" s="13"/>
    </row>
    <row r="88" spans="1:4" ht="14.25">
      <c r="A88" s="12"/>
      <c r="B88" s="8" t="s">
        <v>25</v>
      </c>
      <c r="C88" s="14"/>
      <c r="D88" s="14">
        <v>428702.87</v>
      </c>
    </row>
    <row r="89" spans="1:4" ht="14.25">
      <c r="A89" s="15"/>
      <c r="B89" s="43" t="s">
        <v>26</v>
      </c>
      <c r="C89" s="44"/>
      <c r="D89" s="44">
        <v>338966</v>
      </c>
    </row>
    <row r="90" spans="1:4" ht="15">
      <c r="A90" s="6"/>
      <c r="B90" s="16" t="s">
        <v>27</v>
      </c>
      <c r="C90" s="17"/>
      <c r="D90" s="17">
        <f>D88-D89</f>
        <v>89736.87</v>
      </c>
    </row>
    <row r="91" spans="1:3" ht="12.75">
      <c r="A91" s="13"/>
      <c r="B91" s="13"/>
      <c r="C91" s="13"/>
    </row>
    <row r="92" spans="1:3" ht="12.75">
      <c r="A92" s="13"/>
      <c r="B92" s="13"/>
      <c r="C92" s="13"/>
    </row>
    <row r="93" spans="1:3" ht="12.75">
      <c r="A93" s="13"/>
      <c r="B93" s="13"/>
      <c r="C93" s="13"/>
    </row>
    <row r="94" spans="1:3" ht="12.75">
      <c r="A94" s="13"/>
      <c r="B94" s="13"/>
      <c r="C94" s="13"/>
    </row>
    <row r="95" spans="1:3" ht="12.75">
      <c r="A95" s="13"/>
      <c r="B95" s="13"/>
      <c r="C95" s="13"/>
    </row>
    <row r="96" spans="1:3" ht="12.75">
      <c r="A96" s="13"/>
      <c r="B96" s="13"/>
      <c r="C96" s="13"/>
    </row>
    <row r="97" spans="1:3" ht="12.75">
      <c r="A97" s="13"/>
      <c r="B97" s="13"/>
      <c r="C97" s="13"/>
    </row>
    <row r="98" spans="1:3" ht="12.75">
      <c r="A98" s="13"/>
      <c r="B98" s="13"/>
      <c r="C98" s="13"/>
    </row>
    <row r="99" spans="1:3" ht="12.75">
      <c r="A99" s="13"/>
      <c r="B99" s="13"/>
      <c r="C99" s="13"/>
    </row>
    <row r="100" spans="1:3" ht="12.75">
      <c r="A100" s="13"/>
      <c r="B100" s="13"/>
      <c r="C100" s="13"/>
    </row>
    <row r="101" spans="1:3" ht="12.75">
      <c r="A101" s="13"/>
      <c r="B101" s="13"/>
      <c r="C101" s="13"/>
    </row>
    <row r="102" spans="1:3" ht="12.75">
      <c r="A102" s="13"/>
      <c r="B102" s="13"/>
      <c r="C102" s="13"/>
    </row>
    <row r="103" spans="1:3" ht="12.75">
      <c r="A103" s="13"/>
      <c r="B103" s="13"/>
      <c r="C103" s="13"/>
    </row>
    <row r="104" spans="1:3" ht="12.75">
      <c r="A104" s="13"/>
      <c r="B104" s="13"/>
      <c r="C104" s="13"/>
    </row>
    <row r="105" spans="1:3" ht="12.75">
      <c r="A105" s="13"/>
      <c r="B105" s="13"/>
      <c r="C105" s="13"/>
    </row>
    <row r="106" spans="1:3" ht="12.75">
      <c r="A106" s="13"/>
      <c r="B106" s="13"/>
      <c r="C106" s="13"/>
    </row>
    <row r="107" spans="1:3" ht="12.75">
      <c r="A107" s="13"/>
      <c r="B107" s="13"/>
      <c r="C107" s="13"/>
    </row>
    <row r="108" spans="1:3" ht="12.75">
      <c r="A108" s="13"/>
      <c r="B108" s="13"/>
      <c r="C108" s="13"/>
    </row>
    <row r="109" spans="1:3" ht="12.75">
      <c r="A109" s="13"/>
      <c r="B109" s="13"/>
      <c r="C109" s="13"/>
    </row>
    <row r="110" spans="1:3" ht="12.75">
      <c r="A110" s="13"/>
      <c r="B110" s="13"/>
      <c r="C110" s="13"/>
    </row>
    <row r="111" spans="1:3" ht="12.75">
      <c r="A111" s="13"/>
      <c r="B111" s="13"/>
      <c r="C111" s="13"/>
    </row>
    <row r="112" spans="1:3" ht="12.75">
      <c r="A112" s="13"/>
      <c r="B112" s="13"/>
      <c r="C112" s="13"/>
    </row>
    <row r="113" spans="1:3" ht="12.75">
      <c r="A113" s="13"/>
      <c r="B113" s="13"/>
      <c r="C113" s="13"/>
    </row>
    <row r="114" spans="1:3" ht="12.75">
      <c r="A114" s="13"/>
      <c r="B114" s="13"/>
      <c r="C114" s="13"/>
    </row>
    <row r="115" spans="1:3" ht="12.75">
      <c r="A115" s="13"/>
      <c r="B115" s="13"/>
      <c r="C115" s="13"/>
    </row>
    <row r="116" spans="1:3" ht="12.75">
      <c r="A116" s="13"/>
      <c r="B116" s="13"/>
      <c r="C116" s="13"/>
    </row>
    <row r="117" spans="1:3" ht="12.75">
      <c r="A117" s="13"/>
      <c r="B117" s="13"/>
      <c r="C117" s="13"/>
    </row>
    <row r="118" spans="1:3" ht="12.75">
      <c r="A118" s="13"/>
      <c r="B118" s="13"/>
      <c r="C118" s="13"/>
    </row>
    <row r="119" spans="1:6" ht="15.75">
      <c r="A119" s="75" t="s">
        <v>56</v>
      </c>
      <c r="B119" s="75"/>
      <c r="C119" s="75"/>
      <c r="D119" s="75"/>
      <c r="E119" s="75"/>
      <c r="F119" s="75"/>
    </row>
    <row r="120" spans="1:6" ht="15.75">
      <c r="A120" s="3"/>
      <c r="B120" s="3"/>
      <c r="C120" s="3"/>
      <c r="D120" s="3"/>
      <c r="E120" s="3"/>
      <c r="F120" s="3"/>
    </row>
    <row r="121" spans="1:3" ht="12.75">
      <c r="A121" s="13"/>
      <c r="B121" s="13"/>
      <c r="C121" s="13"/>
    </row>
    <row r="122" spans="1:2" ht="15">
      <c r="A122" s="4" t="s">
        <v>0</v>
      </c>
      <c r="B122" s="5"/>
    </row>
    <row r="123" spans="1:2" ht="15">
      <c r="A123" s="6"/>
      <c r="B123" s="5"/>
    </row>
    <row r="125" ht="12.75">
      <c r="A125" s="7" t="s">
        <v>1</v>
      </c>
    </row>
    <row r="128" spans="1:6" ht="12.75">
      <c r="A128" s="45" t="s">
        <v>29</v>
      </c>
      <c r="B128" s="45" t="s">
        <v>30</v>
      </c>
      <c r="C128" s="45" t="s">
        <v>31</v>
      </c>
      <c r="D128" s="45" t="s">
        <v>32</v>
      </c>
      <c r="E128" s="45" t="s">
        <v>33</v>
      </c>
      <c r="F128" s="45" t="s">
        <v>14</v>
      </c>
    </row>
    <row r="129" spans="1:6" ht="12.75">
      <c r="A129" s="45">
        <v>33353</v>
      </c>
      <c r="B129" s="46" t="s">
        <v>2</v>
      </c>
      <c r="C129" s="66">
        <v>12713000</v>
      </c>
      <c r="D129" s="66">
        <v>6028255.91</v>
      </c>
      <c r="E129" s="66">
        <v>6684744.09</v>
      </c>
      <c r="F129" s="67">
        <v>0.47418043813419336</v>
      </c>
    </row>
    <row r="130" spans="1:6" ht="12.75">
      <c r="A130" s="45"/>
      <c r="B130" s="46" t="s">
        <v>39</v>
      </c>
      <c r="C130" s="52">
        <v>9130000</v>
      </c>
      <c r="D130" s="52">
        <v>4215437</v>
      </c>
      <c r="E130" s="52">
        <v>4914563</v>
      </c>
      <c r="F130" s="53">
        <v>0.4617127053669222</v>
      </c>
    </row>
    <row r="131" spans="1:6" ht="12.75" customHeight="1">
      <c r="A131" s="45"/>
      <c r="B131" s="46" t="s">
        <v>40</v>
      </c>
      <c r="C131" s="52">
        <v>100000</v>
      </c>
      <c r="D131" s="52">
        <v>101280</v>
      </c>
      <c r="E131" s="52">
        <v>-1280</v>
      </c>
      <c r="F131" s="53">
        <v>1.0128</v>
      </c>
    </row>
    <row r="132" spans="1:6" ht="12.75">
      <c r="A132" s="45"/>
      <c r="B132" s="46" t="s">
        <v>34</v>
      </c>
      <c r="C132" s="52">
        <v>3483000</v>
      </c>
      <c r="D132" s="52">
        <v>1711538.91</v>
      </c>
      <c r="E132" s="52">
        <v>1771461.09</v>
      </c>
      <c r="F132" s="53">
        <v>0.4913979069767442</v>
      </c>
    </row>
    <row r="133" spans="1:6" ht="12.75">
      <c r="A133" s="45"/>
      <c r="B133" s="46"/>
      <c r="C133" s="66"/>
      <c r="D133" s="66"/>
      <c r="E133" s="66"/>
      <c r="F133" s="67"/>
    </row>
    <row r="134" spans="1:6" ht="12.75">
      <c r="A134" s="45" t="s">
        <v>35</v>
      </c>
      <c r="B134" s="46"/>
      <c r="C134" s="49">
        <v>12713000</v>
      </c>
      <c r="D134" s="49">
        <v>6028255.91</v>
      </c>
      <c r="E134" s="49">
        <v>6684744.09</v>
      </c>
      <c r="F134" s="50">
        <v>0.47418043813419336</v>
      </c>
    </row>
    <row r="139" ht="15">
      <c r="A139" s="4" t="s">
        <v>3</v>
      </c>
    </row>
    <row r="140" ht="15">
      <c r="A140" s="4"/>
    </row>
    <row r="141" ht="15.75">
      <c r="A141" s="9"/>
    </row>
    <row r="142" ht="12.75">
      <c r="A142" s="7" t="s">
        <v>4</v>
      </c>
    </row>
    <row r="144" spans="1:4" ht="12.75">
      <c r="A144" s="25" t="s">
        <v>5</v>
      </c>
      <c r="B144" s="26"/>
      <c r="C144" s="27"/>
      <c r="D144" s="68">
        <v>1439370.73</v>
      </c>
    </row>
    <row r="145" spans="1:4" ht="12.75">
      <c r="A145" s="25" t="s">
        <v>52</v>
      </c>
      <c r="B145" s="26"/>
      <c r="C145" s="27"/>
      <c r="D145" s="68">
        <v>1390859.75</v>
      </c>
    </row>
    <row r="146" spans="1:4" ht="12.75">
      <c r="A146" s="61" t="s">
        <v>43</v>
      </c>
      <c r="B146" s="62"/>
      <c r="C146" s="63"/>
      <c r="D146" s="65">
        <f>D144-D145</f>
        <v>48510.97999999998</v>
      </c>
    </row>
    <row r="147" spans="1:4" ht="12.75">
      <c r="A147" s="22"/>
      <c r="B147" s="22"/>
      <c r="C147" s="22"/>
      <c r="D147" s="23"/>
    </row>
    <row r="148" ht="12.75">
      <c r="D148" s="10"/>
    </row>
    <row r="149" spans="1:4" ht="12.75">
      <c r="A149" s="7" t="s">
        <v>6</v>
      </c>
      <c r="D149" s="10"/>
    </row>
    <row r="150" ht="12.75">
      <c r="D150" s="10"/>
    </row>
    <row r="151" spans="1:4" ht="12.75">
      <c r="A151" s="25" t="s">
        <v>7</v>
      </c>
      <c r="B151" s="26"/>
      <c r="C151" s="27"/>
      <c r="D151" s="24">
        <f>595000+180000</f>
        <v>775000</v>
      </c>
    </row>
    <row r="152" spans="1:4" ht="12.75">
      <c r="A152" s="25" t="s">
        <v>8</v>
      </c>
      <c r="B152" s="26"/>
      <c r="C152" s="27"/>
      <c r="D152" s="24">
        <f>475942+119600</f>
        <v>595542</v>
      </c>
    </row>
    <row r="153" spans="1:4" ht="12.75">
      <c r="A153" s="28" t="s">
        <v>9</v>
      </c>
      <c r="B153" s="29"/>
      <c r="C153" s="30"/>
      <c r="D153" s="31">
        <f>D152/D151</f>
        <v>0.7684412903225807</v>
      </c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spans="1:5" ht="12.75">
      <c r="A158" s="7" t="s">
        <v>54</v>
      </c>
      <c r="D158" s="10"/>
      <c r="E158" t="s">
        <v>36</v>
      </c>
    </row>
    <row r="159" ht="12.75">
      <c r="D159" s="10"/>
    </row>
    <row r="160" spans="1:8" ht="12.75">
      <c r="A160" s="54" t="s">
        <v>10</v>
      </c>
      <c r="B160" s="54" t="s">
        <v>11</v>
      </c>
      <c r="C160" s="54" t="s">
        <v>12</v>
      </c>
      <c r="D160" s="54" t="s">
        <v>13</v>
      </c>
      <c r="E160" s="54" t="s">
        <v>14</v>
      </c>
      <c r="F160" s="11"/>
      <c r="G160" s="11"/>
      <c r="H160" s="11"/>
    </row>
    <row r="161" spans="1:5" ht="14.25">
      <c r="A161" s="69">
        <v>501</v>
      </c>
      <c r="B161" s="70" t="s">
        <v>15</v>
      </c>
      <c r="C161" s="55">
        <v>944</v>
      </c>
      <c r="D161" s="55">
        <v>1937</v>
      </c>
      <c r="E161" s="35">
        <f>C161/D161</f>
        <v>0.48735157459989675</v>
      </c>
    </row>
    <row r="162" spans="1:5" ht="14.25">
      <c r="A162" s="69">
        <v>502</v>
      </c>
      <c r="B162" s="70" t="s">
        <v>16</v>
      </c>
      <c r="C162" s="55">
        <v>649</v>
      </c>
      <c r="D162" s="55">
        <v>1887</v>
      </c>
      <c r="E162" s="35">
        <f aca="true" t="shared" si="1" ref="E162:E171">C162/D162</f>
        <v>0.34393216746157923</v>
      </c>
    </row>
    <row r="163" spans="1:5" ht="14.25">
      <c r="A163" s="69">
        <v>511</v>
      </c>
      <c r="B163" s="70" t="s">
        <v>17</v>
      </c>
      <c r="C163" s="55">
        <v>72</v>
      </c>
      <c r="D163" s="55">
        <v>144</v>
      </c>
      <c r="E163" s="35">
        <f t="shared" si="1"/>
        <v>0.5</v>
      </c>
    </row>
    <row r="164" spans="1:5" ht="14.25">
      <c r="A164" s="69">
        <v>512</v>
      </c>
      <c r="B164" s="70" t="s">
        <v>18</v>
      </c>
      <c r="C164" s="56">
        <v>0</v>
      </c>
      <c r="D164" s="55">
        <v>2</v>
      </c>
      <c r="E164" s="35">
        <f t="shared" si="1"/>
        <v>0</v>
      </c>
    </row>
    <row r="165" spans="1:5" ht="14.25">
      <c r="A165" s="69">
        <v>513</v>
      </c>
      <c r="B165" s="70" t="s">
        <v>53</v>
      </c>
      <c r="C165" s="55">
        <v>1</v>
      </c>
      <c r="D165" s="55">
        <v>7</v>
      </c>
      <c r="E165" s="35">
        <f t="shared" si="1"/>
        <v>0.14285714285714285</v>
      </c>
    </row>
    <row r="166" spans="1:5" ht="14.25">
      <c r="A166" s="69">
        <v>518</v>
      </c>
      <c r="B166" s="70" t="s">
        <v>19</v>
      </c>
      <c r="C166" s="55">
        <v>412</v>
      </c>
      <c r="D166" s="55">
        <v>929</v>
      </c>
      <c r="E166" s="35">
        <f t="shared" si="1"/>
        <v>0.4434876210979548</v>
      </c>
    </row>
    <row r="167" spans="1:5" ht="14.25">
      <c r="A167" s="69" t="s">
        <v>20</v>
      </c>
      <c r="B167" s="70" t="s">
        <v>21</v>
      </c>
      <c r="C167" s="55">
        <v>41</v>
      </c>
      <c r="D167" s="55">
        <v>22</v>
      </c>
      <c r="E167" s="35">
        <f t="shared" si="1"/>
        <v>1.8636363636363635</v>
      </c>
    </row>
    <row r="168" spans="1:5" ht="14.25">
      <c r="A168" s="69">
        <v>549</v>
      </c>
      <c r="B168" s="70" t="s">
        <v>51</v>
      </c>
      <c r="C168" s="55">
        <v>1</v>
      </c>
      <c r="D168" s="55">
        <v>52</v>
      </c>
      <c r="E168" s="35">
        <f t="shared" si="1"/>
        <v>0.019230769230769232</v>
      </c>
    </row>
    <row r="169" spans="1:5" ht="14.25">
      <c r="A169" s="69">
        <v>551</v>
      </c>
      <c r="B169" s="70" t="s">
        <v>22</v>
      </c>
      <c r="C169" s="55">
        <v>43</v>
      </c>
      <c r="D169" s="55">
        <v>114</v>
      </c>
      <c r="E169" s="35">
        <f t="shared" si="1"/>
        <v>0.37719298245614036</v>
      </c>
    </row>
    <row r="170" spans="1:5" ht="15" thickBot="1">
      <c r="A170" s="69">
        <v>558</v>
      </c>
      <c r="B170" s="70" t="s">
        <v>37</v>
      </c>
      <c r="C170" s="57">
        <v>47</v>
      </c>
      <c r="D170" s="57">
        <v>258</v>
      </c>
      <c r="E170" s="59">
        <f t="shared" si="1"/>
        <v>0.1821705426356589</v>
      </c>
    </row>
    <row r="171" spans="1:5" ht="12.75">
      <c r="A171" s="72" t="s">
        <v>23</v>
      </c>
      <c r="B171" s="73"/>
      <c r="C171" s="58">
        <f>SUM(C161:C170)</f>
        <v>2210</v>
      </c>
      <c r="D171" s="58">
        <f>SUM(D161:D170)</f>
        <v>5352</v>
      </c>
      <c r="E171" s="60">
        <f t="shared" si="1"/>
        <v>0.41292974588938713</v>
      </c>
    </row>
    <row r="172" spans="1:5" ht="12.75">
      <c r="A172" s="32"/>
      <c r="B172" s="32"/>
      <c r="C172" s="41"/>
      <c r="D172" s="41"/>
      <c r="E172" s="42"/>
    </row>
    <row r="173" spans="1:5" ht="12.75">
      <c r="A173" s="32"/>
      <c r="B173" s="32"/>
      <c r="C173" s="41"/>
      <c r="D173" s="41"/>
      <c r="E173" s="42"/>
    </row>
    <row r="174" spans="1:5" ht="12.75">
      <c r="A174" s="32"/>
      <c r="B174" s="32"/>
      <c r="C174" s="41"/>
      <c r="D174" s="41"/>
      <c r="E174" s="42"/>
    </row>
    <row r="175" spans="1:5" ht="12.75">
      <c r="A175" s="32"/>
      <c r="B175" s="32"/>
      <c r="C175" s="41"/>
      <c r="D175" s="41"/>
      <c r="E175" s="42"/>
    </row>
    <row r="176" spans="1:5" ht="12.75">
      <c r="A176" s="32"/>
      <c r="B176" s="32"/>
      <c r="C176" s="41"/>
      <c r="D176" s="41"/>
      <c r="E176" s="42"/>
    </row>
    <row r="177" spans="1:5" ht="12.75">
      <c r="A177" s="32"/>
      <c r="B177" s="32"/>
      <c r="C177" s="41"/>
      <c r="D177" s="41"/>
      <c r="E177" s="42"/>
    </row>
    <row r="178" spans="1:5" ht="12.75">
      <c r="A178" s="32"/>
      <c r="B178" s="32"/>
      <c r="C178" s="41"/>
      <c r="D178" s="41"/>
      <c r="E178" s="42"/>
    </row>
    <row r="179" spans="1:5" ht="12.75">
      <c r="A179" s="32"/>
      <c r="B179" s="32"/>
      <c r="C179" s="41"/>
      <c r="D179" s="41"/>
      <c r="E179" s="42"/>
    </row>
    <row r="180" spans="1:5" ht="12.75">
      <c r="A180" s="18"/>
      <c r="B180" s="18"/>
      <c r="C180" s="19"/>
      <c r="D180" s="19"/>
      <c r="E180" s="20"/>
    </row>
    <row r="181" ht="14.25">
      <c r="B181" s="12"/>
    </row>
    <row r="182" ht="14.25">
      <c r="B182" s="12"/>
    </row>
    <row r="183" ht="14.25">
      <c r="B183" s="12"/>
    </row>
    <row r="184" ht="14.25">
      <c r="B184" s="12"/>
    </row>
    <row r="185" ht="14.25">
      <c r="B185" s="12"/>
    </row>
    <row r="186" ht="14.25">
      <c r="B186" s="12"/>
    </row>
    <row r="187" ht="14.25">
      <c r="B187" s="12"/>
    </row>
    <row r="188" spans="1:3" ht="12.75">
      <c r="A188" s="13"/>
      <c r="B188" s="13"/>
      <c r="C188" s="13"/>
    </row>
    <row r="189" spans="1:3" ht="12.75">
      <c r="A189" s="13"/>
      <c r="B189" s="13"/>
      <c r="C189" s="13"/>
    </row>
    <row r="190" spans="1:3" ht="12.75">
      <c r="A190" s="13"/>
      <c r="B190" s="13"/>
      <c r="C190" s="13"/>
    </row>
    <row r="191" spans="1:3" ht="12.75">
      <c r="A191" s="13"/>
      <c r="B191" s="13"/>
      <c r="C191" s="13"/>
    </row>
    <row r="192" spans="1:3" ht="12.75">
      <c r="A192" s="13"/>
      <c r="B192" s="13"/>
      <c r="C192" s="13"/>
    </row>
    <row r="193" spans="1:3" ht="12.75">
      <c r="A193" s="13"/>
      <c r="B193" s="13"/>
      <c r="C193" s="13"/>
    </row>
    <row r="194" spans="1:3" ht="12.75">
      <c r="A194" s="13"/>
      <c r="B194" s="13"/>
      <c r="C194" s="13"/>
    </row>
    <row r="195" spans="1:3" ht="12.75">
      <c r="A195" s="13"/>
      <c r="B195" s="13"/>
      <c r="C195" s="13"/>
    </row>
    <row r="196" spans="1:3" ht="12.75">
      <c r="A196" s="13"/>
      <c r="B196" s="13"/>
      <c r="C196" s="13"/>
    </row>
    <row r="197" spans="1:3" ht="12.75">
      <c r="A197" s="13"/>
      <c r="B197" s="13"/>
      <c r="C197" s="13"/>
    </row>
    <row r="198" spans="1:3" ht="12.75">
      <c r="A198" s="13"/>
      <c r="B198" s="13"/>
      <c r="C198" s="13"/>
    </row>
    <row r="199" spans="1:3" ht="12.75">
      <c r="A199" s="13"/>
      <c r="B199" s="13"/>
      <c r="C199" s="13"/>
    </row>
    <row r="200" spans="1:3" ht="12.75">
      <c r="A200" s="13"/>
      <c r="B200" s="13"/>
      <c r="C200" s="13"/>
    </row>
    <row r="201" spans="1:3" ht="12.75">
      <c r="A201" s="13"/>
      <c r="B201" s="13"/>
      <c r="C201" s="13"/>
    </row>
    <row r="202" spans="1:3" ht="12.75">
      <c r="A202" s="13"/>
      <c r="B202" s="13"/>
      <c r="C202" s="13"/>
    </row>
    <row r="203" spans="1:3" ht="12.75">
      <c r="A203" s="13"/>
      <c r="B203" s="13"/>
      <c r="C203" s="13"/>
    </row>
    <row r="204" spans="1:3" ht="12.75">
      <c r="A204" s="13"/>
      <c r="B204" s="13"/>
      <c r="C204" s="13"/>
    </row>
    <row r="205" spans="1:3" ht="15">
      <c r="A205" s="4" t="s">
        <v>24</v>
      </c>
      <c r="B205" s="13"/>
      <c r="C205" s="13"/>
    </row>
    <row r="206" spans="1:3" ht="12.75">
      <c r="A206" s="13"/>
      <c r="B206" s="13"/>
      <c r="C206" s="13"/>
    </row>
    <row r="207" spans="1:4" ht="14.25">
      <c r="A207" s="12"/>
      <c r="B207" s="8" t="s">
        <v>25</v>
      </c>
      <c r="C207" s="14"/>
      <c r="D207" s="14">
        <v>371852.53</v>
      </c>
    </row>
    <row r="208" spans="1:4" ht="14.25">
      <c r="A208" s="15"/>
      <c r="B208" s="43" t="s">
        <v>26</v>
      </c>
      <c r="C208" s="44"/>
      <c r="D208" s="44">
        <v>143260.94</v>
      </c>
    </row>
    <row r="209" spans="1:4" ht="15">
      <c r="A209" s="6"/>
      <c r="B209" s="16" t="s">
        <v>27</v>
      </c>
      <c r="C209" s="17"/>
      <c r="D209" s="17">
        <f>D207-D208</f>
        <v>228591.59000000003</v>
      </c>
    </row>
    <row r="210" spans="1:3" ht="12.75">
      <c r="A210" s="13"/>
      <c r="B210" s="13"/>
      <c r="C210" s="13"/>
    </row>
    <row r="211" spans="1:3" ht="12.75">
      <c r="A211" s="13"/>
      <c r="B211" s="13"/>
      <c r="C211" s="13"/>
    </row>
    <row r="212" spans="1:3" ht="12.75">
      <c r="A212" s="13"/>
      <c r="B212" s="13"/>
      <c r="C212" s="13"/>
    </row>
    <row r="213" spans="1:3" ht="12.75">
      <c r="A213" s="13"/>
      <c r="B213" s="13"/>
      <c r="C213" s="13"/>
    </row>
    <row r="214" spans="1:3" ht="12.75">
      <c r="A214" s="13"/>
      <c r="B214" s="13"/>
      <c r="C214" s="13"/>
    </row>
    <row r="215" spans="1:3" ht="12.75">
      <c r="A215" s="13"/>
      <c r="B215" s="13"/>
      <c r="C215" s="13"/>
    </row>
    <row r="216" spans="1:3" ht="12.75">
      <c r="A216" s="13"/>
      <c r="B216" s="13"/>
      <c r="C216" s="13"/>
    </row>
    <row r="217" spans="1:3" ht="12.75">
      <c r="A217" s="13"/>
      <c r="B217" s="13"/>
      <c r="C217" s="13"/>
    </row>
    <row r="218" spans="1:3" ht="12.75">
      <c r="A218" s="13"/>
      <c r="B218" s="13"/>
      <c r="C218" s="13"/>
    </row>
    <row r="219" spans="1:3" ht="12.75">
      <c r="A219" s="13"/>
      <c r="B219" s="13"/>
      <c r="C219" s="13"/>
    </row>
    <row r="220" spans="1:3" ht="12.75">
      <c r="A220" s="13"/>
      <c r="B220" s="13"/>
      <c r="C220" s="13"/>
    </row>
    <row r="221" spans="1:2" ht="12.75">
      <c r="A221" s="5"/>
      <c r="B221" s="5"/>
    </row>
    <row r="223" spans="1:2" ht="12.75">
      <c r="A223" s="21" t="s">
        <v>28</v>
      </c>
      <c r="B223" t="s">
        <v>44</v>
      </c>
    </row>
    <row r="224" ht="12.75">
      <c r="B224" t="s">
        <v>45</v>
      </c>
    </row>
    <row r="225" ht="12.75">
      <c r="B225" t="s">
        <v>46</v>
      </c>
    </row>
    <row r="226" ht="12.75">
      <c r="B226" t="s">
        <v>47</v>
      </c>
    </row>
    <row r="227" ht="12.75">
      <c r="B227" t="s">
        <v>48</v>
      </c>
    </row>
    <row r="228" ht="12.75">
      <c r="B228" t="s">
        <v>49</v>
      </c>
    </row>
  </sheetData>
  <sheetProtection selectLockedCells="1" selectUnlockedCells="1"/>
  <mergeCells count="5">
    <mergeCell ref="A53:B53"/>
    <mergeCell ref="A171:B171"/>
    <mergeCell ref="A1:F1"/>
    <mergeCell ref="A3:F3"/>
    <mergeCell ref="A119:F119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Spirek</dc:creator>
  <cp:keywords/>
  <dc:description/>
  <cp:lastModifiedBy>ucitel</cp:lastModifiedBy>
  <cp:lastPrinted>2014-10-15T14:36:28Z</cp:lastPrinted>
  <dcterms:created xsi:type="dcterms:W3CDTF">2011-09-06T12:29:09Z</dcterms:created>
  <dcterms:modified xsi:type="dcterms:W3CDTF">2015-09-30T06:28:08Z</dcterms:modified>
  <cp:category/>
  <cp:version/>
  <cp:contentType/>
  <cp:contentStatus/>
</cp:coreProperties>
</file>