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45" activeTab="0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list'!$A:$M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<sst xmlns="http://schemas.openxmlformats.org/spreadsheetml/2006/main" count="514" uniqueCount="290">
  <si>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</si>
  <si>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</si>
  <si>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</si>
  <si>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</si>
  <si>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</si>
  <si>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</si>
  <si>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</si>
  <si>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</si>
  <si>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Rozpočet:</t>
  </si>
  <si>
    <t>Rozpočet</t>
  </si>
  <si>
    <t>Krycí list rozpočtu v</t>
  </si>
  <si>
    <t>EUR</t>
  </si>
  <si>
    <t>Spracoval:</t>
  </si>
  <si>
    <t>Čerpanie</t>
  </si>
  <si>
    <t>Krycí list splátky v</t>
  </si>
  <si>
    <t>za obdobie</t>
  </si>
  <si>
    <t>Mesiac 2011</t>
  </si>
  <si>
    <t>Dňa:</t>
  </si>
  <si>
    <t>Zmluva č.:</t>
  </si>
  <si>
    <t>VK</t>
  </si>
  <si>
    <t>Krycí list výrobnej kalkulácie v</t>
  </si>
  <si>
    <t xml:space="preserve"> Odberateľ:</t>
  </si>
  <si>
    <t>IČO: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</si>
  <si>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</si>
  <si>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</si>
  <si>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</si>
  <si>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</si>
  <si>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</si>
  <si>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</si>
  <si>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</si>
  <si>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</si>
  <si>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</si>
  <si>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</si>
  <si>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</si>
  <si>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</si>
  <si>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</si>
  <si>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</si>
  <si>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</si>
  <si>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</si>
  <si>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</si>
  <si>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</si>
  <si>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</si>
  <si>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</si>
  <si>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</si>
  <si>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</si>
  <si>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</si>
  <si>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</si>
  <si>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</si>
  <si>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</si>
  <si>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</si>
  <si>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</si>
  <si>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</si>
  <si>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</si>
  <si>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</si>
  <si>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</si>
  <si>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</si>
  <si>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</si>
  <si>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</si>
  <si>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Rekapitulácia rozpočtu v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</si>
  <si>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</si>
  <si>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</si>
  <si>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</si>
  <si>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</si>
  <si>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</si>
  <si>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</si>
  <si>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</si>
  <si>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</si>
  <si>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</si>
  <si>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</si>
  <si>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</si>
  <si>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</si>
  <si>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</si>
  <si>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</si>
  <si>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</si>
  <si>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</si>
  <si>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</si>
  <si>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</si>
  <si>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</si>
  <si>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</si>
  <si>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</si>
  <si>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</si>
  <si>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</si>
  <si>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</si>
  <si>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</si>
  <si>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</si>
  <si>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</si>
  <si>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</si>
  <si>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</si>
  <si>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</si>
  <si>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</si>
  <si>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</si>
  <si>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</si>
  <si>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</si>
  <si>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</si>
  <si>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</si>
  <si>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</si>
  <si>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</si>
  <si>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</si>
  <si>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</si>
  <si>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</si>
  <si>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 xml:space="preserve">Odberateľ:  </t>
  </si>
  <si>
    <t xml:space="preserve">Spracoval: Zlatoš Peter                            </t>
  </si>
  <si>
    <t xml:space="preserve">Projektant: ELPRO ZP Pov. Bystrica </t>
  </si>
  <si>
    <t xml:space="preserve">JKSO : </t>
  </si>
  <si>
    <t xml:space="preserve">Dodávateľ:  </t>
  </si>
  <si>
    <t>Dátum: 04.06.2017</t>
  </si>
  <si>
    <t>Stavba :Pov.Bystrica_IV.ZŠ STRED_strecha telocvične_1</t>
  </si>
  <si>
    <t>Peter Zlatoš ELPRO - ZP</t>
  </si>
  <si>
    <t>Ceny</t>
  </si>
  <si>
    <t xml:space="preserve"> Peter Zlatoš ELPRO - ZP</t>
  </si>
  <si>
    <t xml:space="preserve"> Stavba :Pov.Bystrica_IV.ZŠ STRED_strecha telocvične_1</t>
  </si>
  <si>
    <t>Pov.Bystrica STRED 44/1</t>
  </si>
  <si>
    <t>JKSO :</t>
  </si>
  <si>
    <t>Zlatoš Peter</t>
  </si>
  <si>
    <t>04.06.2017</t>
  </si>
  <si>
    <t/>
  </si>
  <si>
    <t xml:space="preserve">ELPRO ZP Pov. Bystrica </t>
  </si>
  <si>
    <t>M3 OP</t>
  </si>
  <si>
    <t>M2 UP</t>
  </si>
  <si>
    <t>M2 ZP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</si>
  <si>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</si>
  <si>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</si>
  <si>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</si>
  <si>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</si>
  <si>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</si>
  <si>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</si>
  <si>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</si>
  <si>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</si>
  <si>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</si>
  <si>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</si>
  <si>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</si>
  <si>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</si>
  <si>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PRÁCE A DODÁVKY M</t>
  </si>
  <si>
    <t>M21 - 155 Elektromontáže</t>
  </si>
  <si>
    <t>921</t>
  </si>
  <si>
    <t xml:space="preserve">21001-0103   </t>
  </si>
  <si>
    <t>Montáž el-inšt lišty (plast) vrátane spojok, ohybov, rohov, bez krabíc, šírka nad 40 do 60mm</t>
  </si>
  <si>
    <t>m</t>
  </si>
  <si>
    <t>MAT</t>
  </si>
  <si>
    <t xml:space="preserve">345 710K075  </t>
  </si>
  <si>
    <t>Lišta el-inšt PVC hranatá : LHD 40x40 H (šxv) biela</t>
  </si>
  <si>
    <t xml:space="preserve">345 710K080  </t>
  </si>
  <si>
    <t>Lišta el-inšt PVC hranatá : LH 60x40 H (šxv) biela</t>
  </si>
  <si>
    <t xml:space="preserve">21001-0351   </t>
  </si>
  <si>
    <t>Montáž krabice KR, vrátane zapojenia, vodiče do 4mm2, rozvodka IP40-66</t>
  </si>
  <si>
    <t>kus</t>
  </si>
  <si>
    <t xml:space="preserve">345 620D305  </t>
  </si>
  <si>
    <t>Krabica KR rozvodná uzatvorená IP54 : 8111 so svorkovnicou SP96</t>
  </si>
  <si>
    <t xml:space="preserve">345 620D600  </t>
  </si>
  <si>
    <t>Krabica KR rozvodná uzatvorená IP40 : 8107 so svorkovnicou S 66</t>
  </si>
  <si>
    <t xml:space="preserve">21002-0652   </t>
  </si>
  <si>
    <t>Výroba a montáž oceľovej nosnej konštrukcie pre prístroje do 10kg</t>
  </si>
  <si>
    <t xml:space="preserve">553 000020   </t>
  </si>
  <si>
    <t>Oceľové konštrukcie - predbežná cena pod svietidlo a krabice</t>
  </si>
  <si>
    <t>kg</t>
  </si>
  <si>
    <t xml:space="preserve">21002-0952   </t>
  </si>
  <si>
    <t>Montáž výstražnej tabuľky, plast, samolepiaca A2-A5</t>
  </si>
  <si>
    <t xml:space="preserve">21002-1011   </t>
  </si>
  <si>
    <t>Zhotovenie otvoru do plechu hr.4mm, kruhový, bez závitu P16-21</t>
  </si>
  <si>
    <t xml:space="preserve">21010-0128   </t>
  </si>
  <si>
    <t>Ukončenie celoplastových káblov v rozvádzači na svorky, zapojenie 3x 1,5-2,5 mm2</t>
  </si>
  <si>
    <t xml:space="preserve">21010-0144   </t>
  </si>
  <si>
    <t>Ukončenie celoplastových káblov v rozvádzači na svorky, zapojenie 5x 1,5-2,5 mm2</t>
  </si>
  <si>
    <t xml:space="preserve">21010-0145   </t>
  </si>
  <si>
    <t>Ukončenie celoplastových káblov v rozvádzači na svorky, zapojenie 5x 4-6 mm2</t>
  </si>
  <si>
    <t xml:space="preserve">21011-0021   </t>
  </si>
  <si>
    <t>Montáž, spínač nástenný, zapustený IP55-65, rad.1</t>
  </si>
  <si>
    <t xml:space="preserve">345 374L132  </t>
  </si>
  <si>
    <t>Prepínač rad.6 Plexo™ IP55 : 69711, nástenný, kompletný, sivý</t>
  </si>
  <si>
    <t xml:space="preserve">21019-0002   </t>
  </si>
  <si>
    <t>Montáž rozvodnice do 50kg</t>
  </si>
  <si>
    <t xml:space="preserve">357 000A115  </t>
  </si>
  <si>
    <t>Rozvodnica na povrch  RST dľa výkresu</t>
  </si>
  <si>
    <t xml:space="preserve">21020-2017   </t>
  </si>
  <si>
    <t>demontáž, svietidlo priemyselné do hál - 1x výbojka 250W, závesné, s okom</t>
  </si>
  <si>
    <t xml:space="preserve">21020-2030   </t>
  </si>
  <si>
    <t>Montáž, LED svietidlo</t>
  </si>
  <si>
    <t xml:space="preserve">348 1M00004  </t>
  </si>
  <si>
    <t>Svietidlo LED  100W LT-I-100-60 ,1-10V - imao s.r.o. P.Bystrica</t>
  </si>
  <si>
    <t xml:space="preserve">21022-0022   </t>
  </si>
  <si>
    <t>Montáž uzemňovacieho vedenia v zemi, FeZn drôt D8-10mm, spojenie svorkami</t>
  </si>
  <si>
    <t xml:space="preserve">354 9000A01  </t>
  </si>
  <si>
    <t>Drôt uzemňovací FeZn D10</t>
  </si>
  <si>
    <t xml:space="preserve">21022-0101   </t>
  </si>
  <si>
    <t>demontáž zberného, zvodového vodiča s podperami, FeZn drôt D8-10mm</t>
  </si>
  <si>
    <t xml:space="preserve">21022-0107   </t>
  </si>
  <si>
    <t>Montáž zberného, zvodového vodiča s podperami, AlMgSi drôt D8</t>
  </si>
  <si>
    <t xml:space="preserve">354 9001A70  </t>
  </si>
  <si>
    <t>Drôt uzemňovací, zvodový AlMgSi D8</t>
  </si>
  <si>
    <t xml:space="preserve">21022-0212   </t>
  </si>
  <si>
    <t>Montáž zvodovej tyče do dĺžky 2 m</t>
  </si>
  <si>
    <t xml:space="preserve">354 9015A33  </t>
  </si>
  <si>
    <t>- podpera vedenia (nerez) do muriva : PV 01h, vrut (D6x60+80)mm do hmoždinky</t>
  </si>
  <si>
    <t xml:space="preserve">354 9020A00  </t>
  </si>
  <si>
    <t>- podpera vedenia : PV 21 c/100, na ploché strechy</t>
  </si>
  <si>
    <t xml:space="preserve">354 9033A30  </t>
  </si>
  <si>
    <t>Tyč zvodová (AlMgSi) : JP 10/M16 ,</t>
  </si>
  <si>
    <t xml:space="preserve">354 9033A80  </t>
  </si>
  <si>
    <t>- strieška ochranná (AlMgSi) : OS 01, horná, otvor D20mm</t>
  </si>
  <si>
    <t xml:space="preserve">354 9035O00  </t>
  </si>
  <si>
    <t>Podstavec betónový plast M16, pre zvodové tyče max JP10/M16, vnútorný závit M16</t>
  </si>
  <si>
    <t xml:space="preserve">354 9040A05  </t>
  </si>
  <si>
    <t>Svorka pre uzemňovacie tyče D25 (FeZn) : SJ 02 (4xM8)</t>
  </si>
  <si>
    <t xml:space="preserve">354 9040A20  </t>
  </si>
  <si>
    <t>Svorka spojovacia (FeZn) : SS, s príložkou (2xM8)</t>
  </si>
  <si>
    <t xml:space="preserve">354 9042O95  </t>
  </si>
  <si>
    <t>dilatačná vložka so svorkami</t>
  </si>
  <si>
    <t xml:space="preserve">354 9047A01  </t>
  </si>
  <si>
    <t>Svorka pre zvodové a uzemňovacie tyče D20 (AlMgSi) : SJ 01 (4xM8)</t>
  </si>
  <si>
    <t xml:space="preserve">354 9047A10  </t>
  </si>
  <si>
    <t>Svorka krížová (AlMgSi) : SK (4xM8)</t>
  </si>
  <si>
    <t xml:space="preserve">354 9047A20  </t>
  </si>
  <si>
    <t>Svorka spojovacia (AlMgSi) : SS, s príložkou (2xM8)</t>
  </si>
  <si>
    <t xml:space="preserve">354 9047A36  </t>
  </si>
  <si>
    <t>Svorka skúšobná (AlMgSi) : SZ (4xM8)</t>
  </si>
  <si>
    <t xml:space="preserve">21022-0301   </t>
  </si>
  <si>
    <t>Montáž bleskozvodnej svorky do 2 skrutiek (SS,SP1,SR 03)</t>
  </si>
  <si>
    <t xml:space="preserve">21022-0361   </t>
  </si>
  <si>
    <t>Montáž zemniacej tyče (ZT) do 2m, zarazenie do zeme, pripojenie vedenia</t>
  </si>
  <si>
    <t xml:space="preserve">354 9050A03  </t>
  </si>
  <si>
    <t>Tyč zemniaca kruhová (FeZn) : ZT 2 (D25x2m)</t>
  </si>
  <si>
    <t xml:space="preserve">354 9062A01  </t>
  </si>
  <si>
    <t>Uholník ochranný (AlMgSi) : OU 1,7 (1,7m)</t>
  </si>
  <si>
    <t xml:space="preserve">354 9062A05  </t>
  </si>
  <si>
    <t>- držiak ochranného uholníka (AlMgSi) : DU Z, do muriva (150mm)</t>
  </si>
  <si>
    <t xml:space="preserve">21022-0401   </t>
  </si>
  <si>
    <t>Označenie zvodu štítkom (kov, plast)</t>
  </si>
  <si>
    <t xml:space="preserve">354 9071A01  </t>
  </si>
  <si>
    <t>Štítok označovací (FeZn)</t>
  </si>
  <si>
    <t xml:space="preserve">21081-0005   </t>
  </si>
  <si>
    <t>Montáž, kábel Cu 750V voľne uložený CYKY 3x1,5</t>
  </si>
  <si>
    <t xml:space="preserve">341 203M100  </t>
  </si>
  <si>
    <t>Kábel Cu 750V : CYKY-J 3x1,5</t>
  </si>
  <si>
    <t xml:space="preserve">341 203M101  </t>
  </si>
  <si>
    <t>Kábel Cu 750V : CYKY-O 3x1,5</t>
  </si>
  <si>
    <t xml:space="preserve">21081-0015   </t>
  </si>
  <si>
    <t>Montáž, kábel Cu 750V voľne uložený CYKY 5x1,5</t>
  </si>
  <si>
    <t xml:space="preserve">341 203M300  </t>
  </si>
  <si>
    <t>Kábel Cu 750V : CYKY-J 5x1,5</t>
  </si>
  <si>
    <t xml:space="preserve">21081-0017   </t>
  </si>
  <si>
    <t>Montáž, kábel Cu 750V voľne uložený CYKY 5x4-16</t>
  </si>
  <si>
    <t xml:space="preserve">341 203M330  </t>
  </si>
  <si>
    <t>Kábel Cu 750V : CYKY-J 5x6</t>
  </si>
  <si>
    <t xml:space="preserve">21081-0018   </t>
  </si>
  <si>
    <t>Montáž, kábel Cu 750V voľne uložený CYKY 7x1,5</t>
  </si>
  <si>
    <t xml:space="preserve">341 203M400  </t>
  </si>
  <si>
    <t>Kábel Cu 750V : CYKY-J 7x1,5</t>
  </si>
  <si>
    <t xml:space="preserve">21081-0041   </t>
  </si>
  <si>
    <t>Montáž, kábel Cu 750V uložený pevne CYKY 2x1,5</t>
  </si>
  <si>
    <t xml:space="preserve">831 019DV42  </t>
  </si>
  <si>
    <t>Držiak vykurovacích káblov plastový úchyt vo vertikálnom zvode (25ks)</t>
  </si>
  <si>
    <t>sada</t>
  </si>
  <si>
    <t xml:space="preserve">831 019DV43  </t>
  </si>
  <si>
    <t>Reťaz plastová :  na montáž vykurovacích káblov do vertikálnych zvodov</t>
  </si>
  <si>
    <t xml:space="preserve">920 AN64754  </t>
  </si>
  <si>
    <t>Kábel vyhrievací ADPSV 20 160</t>
  </si>
  <si>
    <t xml:space="preserve">920 AN64768  </t>
  </si>
  <si>
    <t>Kábel vyhrievací ADPSV 20 270</t>
  </si>
  <si>
    <t xml:space="preserve">21101-0006   </t>
  </si>
  <si>
    <t>Osadenie plastovej "hmoždinky", vyvŕtanie diery D 8mm, do muriva z ostro pálen. tehál</t>
  </si>
  <si>
    <t xml:space="preserve">21328-0060   </t>
  </si>
  <si>
    <t>PPV (pomocné a podružné výkony)</t>
  </si>
  <si>
    <t xml:space="preserve">21329-0040   </t>
  </si>
  <si>
    <t>Demontáž existujúceho zariadenia</t>
  </si>
  <si>
    <t>hod</t>
  </si>
  <si>
    <t xml:space="preserve">21329-0050   </t>
  </si>
  <si>
    <t>Úprava rozvodnice</t>
  </si>
  <si>
    <t xml:space="preserve">21329-0060   </t>
  </si>
  <si>
    <t>Úprava vnútorného zapojenia rozvádzača</t>
  </si>
  <si>
    <t xml:space="preserve">21329-0080   </t>
  </si>
  <si>
    <t>Napojenie na existujúce zemnice</t>
  </si>
  <si>
    <t xml:space="preserve">21329-0090   </t>
  </si>
  <si>
    <t>Spracovanie realizačnej dokumentácie</t>
  </si>
  <si>
    <t>ks</t>
  </si>
  <si>
    <t xml:space="preserve">21329-0150   </t>
  </si>
  <si>
    <t>Drobné elektroinštalačné práce</t>
  </si>
  <si>
    <t xml:space="preserve">21329-1000   </t>
  </si>
  <si>
    <t>Spracovanie východiskovej revízie a vypracovanie správy</t>
  </si>
  <si>
    <t xml:space="preserve">999 990302   </t>
  </si>
  <si>
    <t>Podružný materiál Elektro</t>
  </si>
  <si>
    <t xml:space="preserve">999 999010   </t>
  </si>
  <si>
    <t>Ostatný materiál a iné náklady - lešenie</t>
  </si>
  <si>
    <t xml:space="preserve">M21 - 155 Elektromontáže  spolu: </t>
  </si>
  <si>
    <t>M46 - 202 Zemné práce pri ext. montážach</t>
  </si>
  <si>
    <t>946</t>
  </si>
  <si>
    <t xml:space="preserve">46007-0104   </t>
  </si>
  <si>
    <t>Výkop  pre zemnič</t>
  </si>
  <si>
    <t xml:space="preserve">M46 - 202 Zemné práce pri ext. montážach  spolu: </t>
  </si>
  <si>
    <t xml:space="preserve">PRÁCE A DODÁVKY M  spolu: </t>
  </si>
  <si>
    <t>Za rozpočet celkom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</si>
</sst>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70" applyFont="1" applyAlignment="1">
      <alignment horizontal="left" vertical="center"/>
      <protection/>
    </xf>
    <xf numFmtId="0" fontId="4" fillId="0" borderId="12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right" vertical="center"/>
      <protection/>
    </xf>
    <xf numFmtId="0" fontId="4" fillId="0" borderId="14" xfId="70" applyFont="1" applyBorder="1" applyAlignment="1">
      <alignment horizontal="left" vertical="center"/>
      <protection/>
    </xf>
    <xf numFmtId="0" fontId="4" fillId="0" borderId="15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right" vertical="center"/>
      <protection/>
    </xf>
    <xf numFmtId="0" fontId="4" fillId="0" borderId="17" xfId="70" applyFont="1" applyBorder="1" applyAlignment="1">
      <alignment horizontal="left" vertical="center"/>
      <protection/>
    </xf>
    <xf numFmtId="0" fontId="4" fillId="0" borderId="18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right" vertical="center"/>
      <protection/>
    </xf>
    <xf numFmtId="0" fontId="4" fillId="0" borderId="20" xfId="70" applyFont="1" applyBorder="1" applyAlignment="1">
      <alignment horizontal="left" vertical="center"/>
      <protection/>
    </xf>
    <xf numFmtId="0" fontId="4" fillId="0" borderId="21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23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Continuous" vertical="center"/>
      <protection/>
    </xf>
    <xf numFmtId="0" fontId="4" fillId="0" borderId="25" xfId="70" applyFont="1" applyBorder="1" applyAlignment="1">
      <alignment horizontal="centerContinuous" vertical="center"/>
      <protection/>
    </xf>
    <xf numFmtId="0" fontId="4" fillId="0" borderId="26" xfId="70" applyFont="1" applyBorder="1" applyAlignment="1">
      <alignment horizontal="centerContinuous" vertical="center"/>
      <protection/>
    </xf>
    <xf numFmtId="0" fontId="4" fillId="0" borderId="27" xfId="70" applyFont="1" applyBorder="1" applyAlignment="1">
      <alignment horizontal="center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10" fontId="4" fillId="0" borderId="30" xfId="70" applyNumberFormat="1" applyFont="1" applyBorder="1" applyAlignment="1">
      <alignment horizontal="right" vertical="center"/>
      <protection/>
    </xf>
    <xf numFmtId="0" fontId="4" fillId="0" borderId="31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10" fontId="4" fillId="0" borderId="33" xfId="70" applyNumberFormat="1" applyFont="1" applyBorder="1" applyAlignment="1">
      <alignment horizontal="right" vertical="center"/>
      <protection/>
    </xf>
    <xf numFmtId="0" fontId="4" fillId="0" borderId="34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right" vertical="center"/>
      <protection/>
    </xf>
    <xf numFmtId="0" fontId="4" fillId="0" borderId="37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right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" vertical="center"/>
      <protection/>
    </xf>
    <xf numFmtId="0" fontId="4" fillId="0" borderId="40" xfId="70" applyFont="1" applyBorder="1" applyAlignment="1">
      <alignment horizontal="centerContinuous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44" xfId="70" applyFont="1" applyBorder="1" applyAlignment="1">
      <alignment horizontal="lef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41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45" xfId="70" applyFont="1" applyBorder="1" applyAlignment="1">
      <alignment horizontal="left" vertical="center"/>
      <protection/>
    </xf>
    <xf numFmtId="0" fontId="4" fillId="0" borderId="30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47" xfId="70" applyFont="1" applyBorder="1" applyAlignment="1">
      <alignment horizontal="left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horizontal="left" vertical="center"/>
      <protection/>
    </xf>
    <xf numFmtId="0" fontId="6" fillId="0" borderId="49" xfId="70" applyFont="1" applyBorder="1" applyAlignment="1">
      <alignment horizontal="center" vertical="center"/>
      <protection/>
    </xf>
    <xf numFmtId="182" fontId="4" fillId="0" borderId="25" xfId="70" applyNumberFormat="1" applyFont="1" applyBorder="1" applyAlignment="1">
      <alignment horizontal="centerContinuous" vertical="center"/>
      <protection/>
    </xf>
    <xf numFmtId="0" fontId="6" fillId="0" borderId="50" xfId="70" applyFont="1" applyBorder="1" applyAlignment="1">
      <alignment horizontal="center" vertical="center"/>
      <protection/>
    </xf>
    <xf numFmtId="0" fontId="4" fillId="0" borderId="51" xfId="70" applyFont="1" applyBorder="1" applyAlignment="1">
      <alignment horizontal="left" vertical="center"/>
      <protection/>
    </xf>
    <xf numFmtId="182" fontId="4" fillId="0" borderId="52" xfId="70" applyNumberFormat="1" applyFont="1" applyBorder="1" applyAlignment="1">
      <alignment horizontal="right" vertical="center"/>
      <protection/>
    </xf>
    <xf numFmtId="49" fontId="4" fillId="0" borderId="13" xfId="70" applyNumberFormat="1" applyFont="1" applyBorder="1" applyAlignment="1">
      <alignment horizontal="right" vertical="center"/>
      <protection/>
    </xf>
    <xf numFmtId="49" fontId="4" fillId="0" borderId="16" xfId="70" applyNumberFormat="1" applyFont="1" applyBorder="1" applyAlignment="1">
      <alignment horizontal="right" vertical="center"/>
      <protection/>
    </xf>
    <xf numFmtId="49" fontId="4" fillId="0" borderId="19" xfId="70" applyNumberFormat="1" applyFont="1" applyBorder="1" applyAlignment="1">
      <alignment horizontal="right" vertical="center"/>
      <protection/>
    </xf>
    <xf numFmtId="0" fontId="4" fillId="0" borderId="12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right" vertical="center"/>
      <protection/>
    </xf>
    <xf numFmtId="0" fontId="4" fillId="0" borderId="47" xfId="70" applyFont="1" applyBorder="1" applyAlignment="1">
      <alignment vertical="center"/>
      <protection/>
    </xf>
    <xf numFmtId="0" fontId="4" fillId="0" borderId="47" xfId="70" applyFont="1" applyBorder="1" applyAlignment="1">
      <alignment horizontal="right" vertical="center"/>
      <protection/>
    </xf>
    <xf numFmtId="0" fontId="4" fillId="0" borderId="13" xfId="70" applyFont="1" applyBorder="1" applyAlignment="1">
      <alignment vertical="center"/>
      <protection/>
    </xf>
    <xf numFmtId="186" fontId="4" fillId="0" borderId="13" xfId="70" applyNumberFormat="1" applyFont="1" applyBorder="1" applyAlignment="1">
      <alignment horizontal="left" vertical="center"/>
      <protection/>
    </xf>
    <xf numFmtId="186" fontId="4" fillId="0" borderId="47" xfId="70" applyNumberFormat="1" applyFont="1" applyBorder="1" applyAlignment="1">
      <alignment horizontal="left" vertical="center"/>
      <protection/>
    </xf>
    <xf numFmtId="185" fontId="4" fillId="0" borderId="13" xfId="70" applyNumberFormat="1" applyFont="1" applyBorder="1" applyAlignment="1">
      <alignment horizontal="right" vertical="center"/>
      <protection/>
    </xf>
    <xf numFmtId="185" fontId="4" fillId="0" borderId="47" xfId="70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53" xfId="70" applyNumberFormat="1" applyFont="1" applyBorder="1" applyAlignment="1">
      <alignment horizontal="right" vertical="center"/>
      <protection/>
    </xf>
    <xf numFmtId="3" fontId="4" fillId="0" borderId="54" xfId="70" applyNumberFormat="1" applyFont="1" applyBorder="1" applyAlignment="1">
      <alignment horizontal="right" vertical="center"/>
      <protection/>
    </xf>
    <xf numFmtId="3" fontId="4" fillId="0" borderId="14" xfId="70" applyNumberFormat="1" applyFont="1" applyBorder="1" applyAlignment="1">
      <alignment vertical="center"/>
      <protection/>
    </xf>
    <xf numFmtId="3" fontId="4" fillId="0" borderId="48" xfId="70" applyNumberFormat="1" applyFont="1" applyBorder="1" applyAlignment="1">
      <alignment vertical="center"/>
      <protection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49" fontId="26" fillId="0" borderId="0" xfId="70" applyNumberFormat="1" applyFont="1">
      <alignment/>
      <protection/>
    </xf>
    <xf numFmtId="0" fontId="26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27" fillId="0" borderId="0" xfId="70" applyFont="1">
      <alignment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Continuous"/>
      <protection/>
    </xf>
    <xf numFmtId="0" fontId="4" fillId="0" borderId="57" xfId="0" applyFont="1" applyBorder="1" applyAlignment="1" applyProtection="1">
      <alignment horizontal="centerContinuous"/>
      <protection/>
    </xf>
    <xf numFmtId="0" fontId="4" fillId="0" borderId="58" xfId="0" applyFont="1" applyBorder="1" applyAlignment="1" applyProtection="1">
      <alignment horizontal="centerContinuous"/>
      <protection/>
    </xf>
    <xf numFmtId="0" fontId="4" fillId="0" borderId="55" xfId="0" applyNumberFormat="1" applyFont="1" applyBorder="1" applyAlignment="1" applyProtection="1">
      <alignment horizontal="center"/>
      <protection/>
    </xf>
    <xf numFmtId="0" fontId="4" fillId="0" borderId="59" xfId="0" applyNumberFormat="1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60" xfId="0" applyNumberFormat="1" applyFont="1" applyBorder="1" applyAlignment="1" applyProtection="1">
      <alignment horizont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62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28" xfId="70" applyNumberFormat="1" applyFont="1" applyBorder="1" applyAlignment="1">
      <alignment horizontal="right" vertical="center"/>
      <protection/>
    </xf>
    <xf numFmtId="4" fontId="4" fillId="0" borderId="63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4" xfId="70" applyNumberFormat="1" applyFont="1" applyBorder="1" applyAlignment="1">
      <alignment horizontal="right" vertical="center"/>
      <protection/>
    </xf>
    <xf numFmtId="4" fontId="4" fillId="0" borderId="65" xfId="70" applyNumberFormat="1" applyFont="1" applyBorder="1" applyAlignment="1">
      <alignment horizontal="right" vertical="center"/>
      <protection/>
    </xf>
    <xf numFmtId="4" fontId="4" fillId="0" borderId="35" xfId="70" applyNumberFormat="1" applyFont="1" applyBorder="1" applyAlignment="1">
      <alignment horizontal="right" vertical="center"/>
      <protection/>
    </xf>
    <xf numFmtId="4" fontId="4" fillId="0" borderId="37" xfId="70" applyNumberFormat="1" applyFont="1" applyBorder="1" applyAlignment="1">
      <alignment horizontal="right" vertical="center"/>
      <protection/>
    </xf>
    <xf numFmtId="4" fontId="4" fillId="0" borderId="66" xfId="70" applyNumberFormat="1" applyFont="1" applyBorder="1" applyAlignment="1">
      <alignment horizontal="right" vertical="center"/>
      <protection/>
    </xf>
    <xf numFmtId="4" fontId="4" fillId="0" borderId="33" xfId="70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1" fontId="6" fillId="0" borderId="0" xfId="0" applyNumberFormat="1" applyFont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0.71875" style="61" customWidth="1"/>
    <col min="2" max="2" width="3.7109375" style="61" customWidth="1"/>
    <col min="3" max="3" width="6.8515625" style="61" customWidth="1"/>
    <col min="4" max="6" width="14.00390625" style="61" customWidth="1"/>
    <col min="7" max="7" width="3.8515625" style="61" customWidth="1"/>
    <col min="8" max="8" width="22.7109375" style="61" customWidth="1"/>
    <col min="9" max="9" width="14.00390625" style="61" customWidth="1"/>
    <col min="10" max="10" width="4.28125" style="61" customWidth="1"/>
    <col min="11" max="11" width="19.7109375" style="61" customWidth="1"/>
    <col min="12" max="12" width="9.7109375" style="61" customWidth="1"/>
    <col min="13" max="13" width="14.00390625" style="61" customWidth="1"/>
    <col min="14" max="14" width="0.71875" style="61" customWidth="1"/>
    <col min="15" max="15" width="1.421875" style="61" customWidth="1"/>
    <col min="16" max="23" width="9.140625" style="61" customWidth="1"/>
    <col min="24" max="25" width="5.7109375" style="61" customWidth="1"/>
    <col min="26" max="26" width="6.57421875" style="61" customWidth="1"/>
    <col min="27" max="27" width="21.421875" style="61" customWidth="1"/>
    <col min="28" max="28" width="4.28125" style="61" customWidth="1"/>
    <col min="29" max="29" width="8.28125" style="61" customWidth="1"/>
    <col min="30" max="30" width="8.7109375" style="61" customWidth="1"/>
    <col min="31" max="16384" width="9.140625" style="61" customWidth="1"/>
  </cols>
  <sheetData>
    <row r="1" spans="2:30" ht="28.5" customHeight="1" thickBot="1">
      <c r="B1" s="62" t="s">
        <v>109</v>
      </c>
      <c r="C1" s="62"/>
      <c r="D1" s="62"/>
      <c r="E1" s="62"/>
      <c r="F1" s="62"/>
      <c r="G1" s="62"/>
      <c r="H1" s="10" t="str">
        <f>CONCATENATE(AA2," ",AB2," ",AC2," ",AD2)</f>
        <v>Krycí list rozpočtu v EUR  </v>
      </c>
      <c r="I1" s="62"/>
      <c r="J1" s="62"/>
      <c r="K1" s="62"/>
      <c r="L1" s="62"/>
      <c r="M1" s="62"/>
      <c r="Z1" s="96" t="s">
        <v>2</v>
      </c>
      <c r="AA1" s="96" t="s">
        <v>3</v>
      </c>
      <c r="AB1" s="96" t="s">
        <v>4</v>
      </c>
      <c r="AC1" s="96" t="s">
        <v>5</v>
      </c>
      <c r="AD1" s="96" t="s">
        <v>6</v>
      </c>
    </row>
    <row r="2" spans="2:30" ht="18" customHeight="1" thickTop="1">
      <c r="B2" s="11" t="s">
        <v>110</v>
      </c>
      <c r="C2" s="12"/>
      <c r="D2" s="12"/>
      <c r="E2" s="12"/>
      <c r="F2" s="12"/>
      <c r="G2" s="13" t="s">
        <v>7</v>
      </c>
      <c r="H2" s="12" t="s">
        <v>111</v>
      </c>
      <c r="I2" s="12"/>
      <c r="J2" s="13" t="s">
        <v>8</v>
      </c>
      <c r="K2" s="12"/>
      <c r="L2" s="12"/>
      <c r="M2" s="14"/>
      <c r="Z2" s="96" t="s">
        <v>9</v>
      </c>
      <c r="AA2" s="98" t="s">
        <v>10</v>
      </c>
      <c r="AB2" s="98" t="s">
        <v>11</v>
      </c>
      <c r="AC2" s="98"/>
      <c r="AD2" s="97"/>
    </row>
    <row r="3" spans="2:30" ht="18" customHeight="1">
      <c r="B3" s="15" t="s">
        <v>0</v>
      </c>
      <c r="C3" s="16"/>
      <c r="D3" s="16"/>
      <c r="E3" s="16"/>
      <c r="F3" s="16"/>
      <c r="G3" s="17" t="s">
        <v>112</v>
      </c>
      <c r="H3" s="16"/>
      <c r="I3" s="16"/>
      <c r="J3" s="17" t="s">
        <v>12</v>
      </c>
      <c r="K3" s="16" t="s">
        <v>113</v>
      </c>
      <c r="L3" s="16"/>
      <c r="M3" s="18"/>
      <c r="Z3" s="96" t="s">
        <v>13</v>
      </c>
      <c r="AA3" s="98" t="s">
        <v>14</v>
      </c>
      <c r="AB3" s="98" t="s">
        <v>11</v>
      </c>
      <c r="AC3" s="98" t="s">
        <v>15</v>
      </c>
      <c r="AD3" s="97" t="s">
        <v>16</v>
      </c>
    </row>
    <row r="4" spans="2:30" ht="18" customHeight="1" thickBot="1">
      <c r="B4" s="19" t="s">
        <v>0</v>
      </c>
      <c r="C4" s="20"/>
      <c r="D4" s="20"/>
      <c r="E4" s="20"/>
      <c r="F4" s="20"/>
      <c r="G4" s="21"/>
      <c r="H4" s="20"/>
      <c r="I4" s="20"/>
      <c r="J4" s="21" t="s">
        <v>17</v>
      </c>
      <c r="K4" s="20" t="s">
        <v>114</v>
      </c>
      <c r="L4" s="20" t="s">
        <v>18</v>
      </c>
      <c r="M4" s="22"/>
      <c r="Z4" s="96" t="s">
        <v>19</v>
      </c>
      <c r="AA4" s="98" t="s">
        <v>20</v>
      </c>
      <c r="AB4" s="98" t="s">
        <v>11</v>
      </c>
      <c r="AC4" s="98"/>
      <c r="AD4" s="97"/>
    </row>
    <row r="5" spans="2:30" ht="18" customHeight="1" thickTop="1">
      <c r="B5" s="11" t="s">
        <v>21</v>
      </c>
      <c r="C5" s="12"/>
      <c r="D5" s="12" t="s">
        <v>0</v>
      </c>
      <c r="E5" s="12"/>
      <c r="F5" s="12"/>
      <c r="G5" s="68" t="s">
        <v>115</v>
      </c>
      <c r="H5" s="12"/>
      <c r="I5" s="12"/>
      <c r="J5" s="12" t="s">
        <v>22</v>
      </c>
      <c r="K5" s="12"/>
      <c r="L5" s="12" t="s">
        <v>23</v>
      </c>
      <c r="M5" s="14"/>
      <c r="Z5" s="96" t="s">
        <v>24</v>
      </c>
      <c r="AA5" s="98" t="s">
        <v>14</v>
      </c>
      <c r="AB5" s="98" t="s">
        <v>11</v>
      </c>
      <c r="AC5" s="98" t="s">
        <v>15</v>
      </c>
      <c r="AD5" s="97" t="s">
        <v>16</v>
      </c>
    </row>
    <row r="6" spans="2:13" ht="18" customHeight="1">
      <c r="B6" s="15" t="s">
        <v>25</v>
      </c>
      <c r="C6" s="16"/>
      <c r="D6" s="16" t="s">
        <v>0</v>
      </c>
      <c r="E6" s="16"/>
      <c r="F6" s="16"/>
      <c r="G6" s="69" t="s">
        <v>115</v>
      </c>
      <c r="H6" s="16"/>
      <c r="I6" s="16"/>
      <c r="J6" s="16" t="s">
        <v>22</v>
      </c>
      <c r="K6" s="16"/>
      <c r="L6" s="16" t="s">
        <v>23</v>
      </c>
      <c r="M6" s="18"/>
    </row>
    <row r="7" spans="2:13" ht="18" customHeight="1" thickBot="1">
      <c r="B7" s="19" t="s">
        <v>26</v>
      </c>
      <c r="C7" s="20"/>
      <c r="D7" s="20" t="s">
        <v>116</v>
      </c>
      <c r="E7" s="20"/>
      <c r="F7" s="20"/>
      <c r="G7" s="70" t="s">
        <v>115</v>
      </c>
      <c r="H7" s="20"/>
      <c r="I7" s="20"/>
      <c r="J7" s="20" t="s">
        <v>22</v>
      </c>
      <c r="K7" s="20">
        <v>32902956</v>
      </c>
      <c r="L7" s="20" t="s">
        <v>23</v>
      </c>
      <c r="M7" s="22">
        <v>1023065780</v>
      </c>
    </row>
    <row r="8" spans="2:13" ht="18" customHeight="1" thickTop="1">
      <c r="B8" s="71">
        <v>1</v>
      </c>
      <c r="C8" s="75" t="s">
        <v>117</v>
      </c>
      <c r="D8" s="76"/>
      <c r="E8" s="78"/>
      <c r="F8" s="82">
        <f>IF(B8&lt;&gt;0,ROUND($M$26/B8,0),0)</f>
        <v>0</v>
      </c>
      <c r="G8" s="68">
        <v>1</v>
      </c>
      <c r="H8" s="75" t="s">
        <v>118</v>
      </c>
      <c r="I8" s="82">
        <f>IF(G8&lt;&gt;0,ROUND($M$26/G8,0),0)</f>
        <v>0</v>
      </c>
      <c r="J8" s="13"/>
      <c r="K8" s="75"/>
      <c r="L8" s="78"/>
      <c r="M8" s="84">
        <f>IF(J8&lt;&gt;0,ROUND($M$26/J8,0),0)</f>
        <v>0</v>
      </c>
    </row>
    <row r="9" spans="2:13" ht="18" customHeight="1" thickBot="1">
      <c r="B9" s="72">
        <v>1</v>
      </c>
      <c r="C9" s="73" t="s">
        <v>119</v>
      </c>
      <c r="D9" s="77"/>
      <c r="E9" s="79"/>
      <c r="F9" s="83">
        <f>IF(B9&lt;&gt;0,ROUND($M$26/B9,0),0)</f>
        <v>0</v>
      </c>
      <c r="G9" s="74">
        <v>1</v>
      </c>
      <c r="H9" s="73" t="s">
        <v>120</v>
      </c>
      <c r="I9" s="83">
        <f>IF(G9&lt;&gt;0,ROUND($M$26/G9,0),0)</f>
        <v>0</v>
      </c>
      <c r="J9" s="74"/>
      <c r="K9" s="73"/>
      <c r="L9" s="79"/>
      <c r="M9" s="85">
        <f>IF(J9&lt;&gt;0,ROUND($M$26/J9,0),0)</f>
        <v>0</v>
      </c>
    </row>
    <row r="10" spans="2:13" ht="18" customHeight="1" thickTop="1">
      <c r="B10" s="63" t="s">
        <v>27</v>
      </c>
      <c r="C10" s="24" t="s">
        <v>28</v>
      </c>
      <c r="D10" s="25" t="s">
        <v>29</v>
      </c>
      <c r="E10" s="25" t="s">
        <v>30</v>
      </c>
      <c r="F10" s="26" t="s">
        <v>31</v>
      </c>
      <c r="G10" s="63" t="s">
        <v>32</v>
      </c>
      <c r="H10" s="27" t="s">
        <v>33</v>
      </c>
      <c r="I10" s="28"/>
      <c r="J10" s="63" t="s">
        <v>34</v>
      </c>
      <c r="K10" s="27" t="s">
        <v>35</v>
      </c>
      <c r="L10" s="29"/>
      <c r="M10" s="28"/>
    </row>
    <row r="11" spans="2:13" ht="18" customHeight="1">
      <c r="B11" s="30">
        <v>1</v>
      </c>
      <c r="C11" s="31" t="s">
        <v>36</v>
      </c>
      <c r="D11" s="112"/>
      <c r="E11" s="112"/>
      <c r="F11" s="113">
        <f>D11+E11</f>
        <v>0</v>
      </c>
      <c r="G11" s="30">
        <v>6</v>
      </c>
      <c r="H11" s="31" t="s">
        <v>121</v>
      </c>
      <c r="I11" s="113">
        <v>0</v>
      </c>
      <c r="J11" s="30">
        <v>11</v>
      </c>
      <c r="K11" s="32" t="s">
        <v>124</v>
      </c>
      <c r="L11" s="33">
        <v>0</v>
      </c>
      <c r="M11" s="113">
        <v>0</v>
      </c>
    </row>
    <row r="12" spans="2:13" ht="18" customHeight="1">
      <c r="B12" s="34">
        <v>2</v>
      </c>
      <c r="C12" s="35" t="s">
        <v>37</v>
      </c>
      <c r="D12" s="114"/>
      <c r="E12" s="114"/>
      <c r="F12" s="113">
        <f>D12+E12</f>
        <v>0</v>
      </c>
      <c r="G12" s="34">
        <v>7</v>
      </c>
      <c r="H12" s="35" t="s">
        <v>122</v>
      </c>
      <c r="I12" s="115">
        <v>0</v>
      </c>
      <c r="J12" s="34">
        <v>12</v>
      </c>
      <c r="K12" s="36" t="s">
        <v>125</v>
      </c>
      <c r="L12" s="37">
        <v>0</v>
      </c>
      <c r="M12" s="115">
        <v>0</v>
      </c>
    </row>
    <row r="13" spans="2:13" ht="18" customHeight="1">
      <c r="B13" s="34">
        <v>3</v>
      </c>
      <c r="C13" s="35" t="s">
        <v>38</v>
      </c>
      <c r="D13" s="114">
        <f>Prehlad!H90</f>
        <v>0</v>
      </c>
      <c r="E13" s="114">
        <f>Prehlad!I90</f>
        <v>0</v>
      </c>
      <c r="F13" s="113">
        <f>D13+E13</f>
        <v>0</v>
      </c>
      <c r="G13" s="34">
        <v>8</v>
      </c>
      <c r="H13" s="35" t="s">
        <v>123</v>
      </c>
      <c r="I13" s="115">
        <v>0</v>
      </c>
      <c r="J13" s="34">
        <v>13</v>
      </c>
      <c r="K13" s="36" t="s">
        <v>126</v>
      </c>
      <c r="L13" s="37">
        <v>0</v>
      </c>
      <c r="M13" s="115">
        <v>0</v>
      </c>
    </row>
    <row r="14" spans="2:13" ht="18" customHeight="1" thickBot="1">
      <c r="B14" s="34">
        <v>4</v>
      </c>
      <c r="C14" s="35" t="s">
        <v>39</v>
      </c>
      <c r="D14" s="114"/>
      <c r="E14" s="114"/>
      <c r="F14" s="116">
        <f>D14+E14</f>
        <v>0</v>
      </c>
      <c r="G14" s="34">
        <v>9</v>
      </c>
      <c r="H14" s="35" t="s">
        <v>0</v>
      </c>
      <c r="I14" s="115">
        <v>0</v>
      </c>
      <c r="J14" s="34">
        <v>14</v>
      </c>
      <c r="K14" s="36" t="s">
        <v>0</v>
      </c>
      <c r="L14" s="37">
        <v>0</v>
      </c>
      <c r="M14" s="115">
        <v>0</v>
      </c>
    </row>
    <row r="15" spans="2:13" ht="18" customHeight="1" thickBot="1">
      <c r="B15" s="38">
        <v>5</v>
      </c>
      <c r="C15" s="39" t="s">
        <v>40</v>
      </c>
      <c r="D15" s="117">
        <f>SUM(D11:D14)</f>
        <v>0</v>
      </c>
      <c r="E15" s="118">
        <f>SUM(E11:E14)</f>
        <v>0</v>
      </c>
      <c r="F15" s="119">
        <f>SUM(F11:F14)</f>
        <v>0</v>
      </c>
      <c r="G15" s="40">
        <v>10</v>
      </c>
      <c r="H15" s="41" t="s">
        <v>41</v>
      </c>
      <c r="I15" s="119">
        <f>SUM(I11:I14)</f>
        <v>0</v>
      </c>
      <c r="J15" s="38">
        <v>15</v>
      </c>
      <c r="K15" s="42"/>
      <c r="L15" s="43" t="s">
        <v>42</v>
      </c>
      <c r="M15" s="119">
        <f>SUM(M11:M14)</f>
        <v>0</v>
      </c>
    </row>
    <row r="16" spans="2:13" ht="18" customHeight="1" thickTop="1">
      <c r="B16" s="44" t="s">
        <v>43</v>
      </c>
      <c r="C16" s="45"/>
      <c r="D16" s="45"/>
      <c r="E16" s="45"/>
      <c r="F16" s="46"/>
      <c r="G16" s="44" t="s">
        <v>44</v>
      </c>
      <c r="H16" s="45"/>
      <c r="I16" s="47"/>
      <c r="J16" s="63" t="s">
        <v>45</v>
      </c>
      <c r="K16" s="27" t="s">
        <v>46</v>
      </c>
      <c r="L16" s="29"/>
      <c r="M16" s="64"/>
    </row>
    <row r="17" spans="2:13" ht="18" customHeight="1">
      <c r="B17" s="48"/>
      <c r="C17" s="49" t="s">
        <v>47</v>
      </c>
      <c r="D17" s="49"/>
      <c r="E17" s="49" t="s">
        <v>48</v>
      </c>
      <c r="F17" s="50"/>
      <c r="G17" s="48"/>
      <c r="H17" s="51"/>
      <c r="I17" s="52"/>
      <c r="J17" s="34">
        <v>16</v>
      </c>
      <c r="K17" s="36" t="s">
        <v>49</v>
      </c>
      <c r="L17" s="53"/>
      <c r="M17" s="115">
        <v>0</v>
      </c>
    </row>
    <row r="18" spans="2:13" ht="18" customHeight="1">
      <c r="B18" s="54"/>
      <c r="C18" s="51" t="s">
        <v>50</v>
      </c>
      <c r="D18" s="51"/>
      <c r="E18" s="51"/>
      <c r="F18" s="55"/>
      <c r="G18" s="54"/>
      <c r="H18" s="51" t="s">
        <v>47</v>
      </c>
      <c r="I18" s="52"/>
      <c r="J18" s="34">
        <v>17</v>
      </c>
      <c r="K18" s="36" t="s">
        <v>127</v>
      </c>
      <c r="L18" s="53"/>
      <c r="M18" s="115">
        <v>0</v>
      </c>
    </row>
    <row r="19" spans="2:13" ht="18" customHeight="1">
      <c r="B19" s="54"/>
      <c r="C19" s="51"/>
      <c r="D19" s="51"/>
      <c r="E19" s="51"/>
      <c r="F19" s="55"/>
      <c r="G19" s="54"/>
      <c r="H19" s="56"/>
      <c r="I19" s="52"/>
      <c r="J19" s="34">
        <v>18</v>
      </c>
      <c r="K19" s="36" t="s">
        <v>128</v>
      </c>
      <c r="L19" s="53"/>
      <c r="M19" s="115">
        <v>0</v>
      </c>
    </row>
    <row r="20" spans="2:13" ht="18" customHeight="1" thickBot="1">
      <c r="B20" s="54"/>
      <c r="C20" s="51"/>
      <c r="D20" s="51"/>
      <c r="E20" s="51"/>
      <c r="F20" s="55"/>
      <c r="G20" s="54"/>
      <c r="H20" s="49" t="s">
        <v>48</v>
      </c>
      <c r="I20" s="52"/>
      <c r="J20" s="34">
        <v>19</v>
      </c>
      <c r="K20" s="36" t="s">
        <v>0</v>
      </c>
      <c r="L20" s="53"/>
      <c r="M20" s="115">
        <v>0</v>
      </c>
    </row>
    <row r="21" spans="2:13" ht="18" customHeight="1" thickBot="1">
      <c r="B21" s="48"/>
      <c r="C21" s="51"/>
      <c r="D21" s="51"/>
      <c r="E21" s="51"/>
      <c r="F21" s="51"/>
      <c r="G21" s="48"/>
      <c r="H21" s="51" t="s">
        <v>50</v>
      </c>
      <c r="I21" s="52"/>
      <c r="J21" s="38">
        <v>20</v>
      </c>
      <c r="K21" s="42"/>
      <c r="L21" s="43" t="s">
        <v>51</v>
      </c>
      <c r="M21" s="119">
        <f>SUM(M17:M20)</f>
        <v>0</v>
      </c>
    </row>
    <row r="22" spans="2:13" ht="18" customHeight="1" thickTop="1">
      <c r="B22" s="44" t="s">
        <v>52</v>
      </c>
      <c r="C22" s="45"/>
      <c r="D22" s="45"/>
      <c r="E22" s="45"/>
      <c r="F22" s="46"/>
      <c r="G22" s="48"/>
      <c r="H22" s="51"/>
      <c r="I22" s="52"/>
      <c r="J22" s="63" t="s">
        <v>53</v>
      </c>
      <c r="K22" s="27" t="s">
        <v>54</v>
      </c>
      <c r="L22" s="29"/>
      <c r="M22" s="64"/>
    </row>
    <row r="23" spans="2:13" ht="18" customHeight="1">
      <c r="B23" s="48"/>
      <c r="C23" s="49" t="s">
        <v>47</v>
      </c>
      <c r="D23" s="49"/>
      <c r="E23" s="49" t="s">
        <v>48</v>
      </c>
      <c r="F23" s="50"/>
      <c r="G23" s="48"/>
      <c r="H23" s="51"/>
      <c r="I23" s="52"/>
      <c r="J23" s="30">
        <v>21</v>
      </c>
      <c r="K23" s="32"/>
      <c r="L23" s="57" t="s">
        <v>55</v>
      </c>
      <c r="M23" s="113">
        <f>ROUND(F15,2)+I15+M15+M21</f>
        <v>0</v>
      </c>
    </row>
    <row r="24" spans="2:13" ht="18" customHeight="1">
      <c r="B24" s="54"/>
      <c r="C24" s="51" t="s">
        <v>50</v>
      </c>
      <c r="D24" s="51"/>
      <c r="E24" s="51"/>
      <c r="F24" s="55"/>
      <c r="G24" s="48"/>
      <c r="H24" s="51"/>
      <c r="I24" s="52"/>
      <c r="J24" s="34">
        <v>22</v>
      </c>
      <c r="K24" s="36" t="s">
        <v>129</v>
      </c>
      <c r="L24" s="120">
        <f>M23-L25</f>
        <v>0</v>
      </c>
      <c r="M24" s="115">
        <f>ROUND((L24*20)/100,2)</f>
        <v>0</v>
      </c>
    </row>
    <row r="25" spans="2:13" ht="18" customHeight="1" thickBot="1">
      <c r="B25" s="54"/>
      <c r="C25" s="51"/>
      <c r="D25" s="51"/>
      <c r="E25" s="51"/>
      <c r="F25" s="55"/>
      <c r="G25" s="48"/>
      <c r="H25" s="51"/>
      <c r="I25" s="52"/>
      <c r="J25" s="34">
        <v>23</v>
      </c>
      <c r="K25" s="36" t="s">
        <v>130</v>
      </c>
      <c r="L25" s="120">
        <f>SUMIF(Prehlad!O11:O9999,0,Prehlad!J11:J9999)</f>
        <v>0</v>
      </c>
      <c r="M25" s="115">
        <f>ROUND((L25*0)/100,1)</f>
        <v>0</v>
      </c>
    </row>
    <row r="26" spans="2:13" ht="18" customHeight="1" thickBot="1">
      <c r="B26" s="54"/>
      <c r="C26" s="51"/>
      <c r="D26" s="51"/>
      <c r="E26" s="51"/>
      <c r="F26" s="55"/>
      <c r="G26" s="48"/>
      <c r="H26" s="51"/>
      <c r="I26" s="52"/>
      <c r="J26" s="38">
        <v>24</v>
      </c>
      <c r="K26" s="42"/>
      <c r="L26" s="43" t="s">
        <v>56</v>
      </c>
      <c r="M26" s="119">
        <f>M23+M24+M25</f>
        <v>0</v>
      </c>
    </row>
    <row r="27" spans="2:13" ht="16.5" customHeight="1" thickBot="1" thickTop="1">
      <c r="B27" s="58"/>
      <c r="C27" s="59"/>
      <c r="D27" s="59"/>
      <c r="E27" s="59"/>
      <c r="F27" s="59"/>
      <c r="G27" s="58"/>
      <c r="H27" s="59"/>
      <c r="I27" s="60"/>
      <c r="J27" s="65" t="s">
        <v>57</v>
      </c>
      <c r="K27" s="66" t="s">
        <v>131</v>
      </c>
      <c r="L27" s="23"/>
      <c r="M27" s="67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5.8515625" style="1" customWidth="1"/>
    <col min="2" max="2" width="14.28125" style="6" customWidth="1"/>
    <col min="3" max="3" width="13.57421875" style="6" customWidth="1"/>
    <col min="4" max="4" width="11.57421875" style="6" customWidth="1"/>
    <col min="5" max="5" width="12.140625" style="7" customWidth="1"/>
    <col min="6" max="6" width="10.14062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9" t="s">
        <v>100</v>
      </c>
      <c r="C1" s="1"/>
      <c r="E1" s="9" t="s">
        <v>101</v>
      </c>
      <c r="F1" s="1"/>
      <c r="G1" s="1"/>
      <c r="Z1" s="96" t="s">
        <v>2</v>
      </c>
      <c r="AA1" s="96" t="s">
        <v>3</v>
      </c>
      <c r="AB1" s="96" t="s">
        <v>4</v>
      </c>
      <c r="AC1" s="96" t="s">
        <v>5</v>
      </c>
      <c r="AD1" s="96" t="s">
        <v>6</v>
      </c>
    </row>
    <row r="2" spans="1:30" ht="12.75">
      <c r="A2" s="9" t="s">
        <v>102</v>
      </c>
      <c r="C2" s="1"/>
      <c r="E2" s="9" t="s">
        <v>103</v>
      </c>
      <c r="F2" s="1"/>
      <c r="G2" s="1"/>
      <c r="Z2" s="96" t="s">
        <v>9</v>
      </c>
      <c r="AA2" s="98" t="s">
        <v>58</v>
      </c>
      <c r="AB2" s="98" t="s">
        <v>11</v>
      </c>
      <c r="AC2" s="98"/>
      <c r="AD2" s="97"/>
    </row>
    <row r="3" spans="1:30" ht="12.75">
      <c r="A3" s="9" t="s">
        <v>104</v>
      </c>
      <c r="C3" s="1"/>
      <c r="E3" s="9" t="s">
        <v>105</v>
      </c>
      <c r="F3" s="1"/>
      <c r="G3" s="1"/>
      <c r="Z3" s="96" t="s">
        <v>13</v>
      </c>
      <c r="AA3" s="98" t="s">
        <v>59</v>
      </c>
      <c r="AB3" s="98" t="s">
        <v>11</v>
      </c>
      <c r="AC3" s="98" t="s">
        <v>15</v>
      </c>
      <c r="AD3" s="97" t="s">
        <v>16</v>
      </c>
    </row>
    <row r="4" spans="2:30" ht="12.75">
      <c r="B4" s="1"/>
      <c r="C4" s="1"/>
      <c r="D4" s="1"/>
      <c r="E4" s="1"/>
      <c r="F4" s="1"/>
      <c r="G4" s="1"/>
      <c r="Z4" s="96" t="s">
        <v>19</v>
      </c>
      <c r="AA4" s="98" t="s">
        <v>60</v>
      </c>
      <c r="AB4" s="98" t="s">
        <v>11</v>
      </c>
      <c r="AC4" s="98"/>
      <c r="AD4" s="97"/>
    </row>
    <row r="5" spans="1:30" ht="12.75">
      <c r="A5" s="9" t="s">
        <v>106</v>
      </c>
      <c r="B5" s="1"/>
      <c r="C5" s="1"/>
      <c r="D5" s="1"/>
      <c r="E5" s="1"/>
      <c r="F5" s="1"/>
      <c r="G5" s="1"/>
      <c r="Z5" s="96" t="s">
        <v>24</v>
      </c>
      <c r="AA5" s="98" t="s">
        <v>59</v>
      </c>
      <c r="AB5" s="98" t="s">
        <v>11</v>
      </c>
      <c r="AC5" s="98" t="s">
        <v>15</v>
      </c>
      <c r="AD5" s="97" t="s">
        <v>16</v>
      </c>
    </row>
    <row r="6" spans="1:7" ht="12.75">
      <c r="A6" s="9"/>
      <c r="B6" s="1"/>
      <c r="C6" s="1"/>
      <c r="D6" s="1"/>
      <c r="E6" s="1"/>
      <c r="F6" s="1"/>
      <c r="G6" s="1"/>
    </row>
    <row r="7" spans="1:7" ht="12.75">
      <c r="A7" s="9"/>
      <c r="B7" s="1"/>
      <c r="C7" s="1"/>
      <c r="D7" s="1"/>
      <c r="E7" s="1"/>
      <c r="F7" s="1"/>
      <c r="G7" s="1"/>
    </row>
    <row r="8" spans="1:7" ht="13.5">
      <c r="A8" s="1" t="s">
        <v>107</v>
      </c>
      <c r="B8" s="4" t="str">
        <f>CONCATENATE(AA2," ",AB2," ",AC2," ",AD2)</f>
        <v>Rekapitulácia rozpočtu v EUR  </v>
      </c>
      <c r="G8" s="1"/>
    </row>
    <row r="9" spans="1:7" ht="12.75">
      <c r="A9" s="99" t="s">
        <v>61</v>
      </c>
      <c r="B9" s="99" t="s">
        <v>29</v>
      </c>
      <c r="C9" s="99" t="s">
        <v>62</v>
      </c>
      <c r="D9" s="99" t="s">
        <v>63</v>
      </c>
      <c r="E9" s="110" t="s">
        <v>64</v>
      </c>
      <c r="F9" s="110" t="s">
        <v>65</v>
      </c>
      <c r="G9" s="1"/>
    </row>
    <row r="10" spans="1:7" ht="12.75">
      <c r="A10" s="105"/>
      <c r="B10" s="105"/>
      <c r="C10" s="105" t="s">
        <v>66</v>
      </c>
      <c r="D10" s="105"/>
      <c r="E10" s="105" t="s">
        <v>63</v>
      </c>
      <c r="F10" s="105" t="s">
        <v>63</v>
      </c>
      <c r="G10" s="81" t="s">
        <v>67</v>
      </c>
    </row>
    <row r="12" spans="1:7" ht="12.75">
      <c r="A12" s="1" t="s">
        <v>133</v>
      </c>
      <c r="B12" s="6">
        <f>Prehlad!H84</f>
        <v>0</v>
      </c>
      <c r="C12" s="6">
        <f>Prehlad!I84</f>
        <v>0</v>
      </c>
      <c r="D12" s="6">
        <f>Prehlad!J84</f>
        <v>0</v>
      </c>
      <c r="E12" s="7">
        <f>Prehlad!L84</f>
        <v>0</v>
      </c>
      <c r="F12" s="5">
        <f>Prehlad!N84</f>
        <v>0</v>
      </c>
      <c r="G12" s="5">
        <f>Prehlad!W84</f>
        <v>0</v>
      </c>
    </row>
    <row r="13" spans="1:7" ht="12.75">
      <c r="A13" s="1" t="s">
        <v>283</v>
      </c>
      <c r="B13" s="6">
        <f>Prehlad!H88</f>
        <v>0</v>
      </c>
      <c r="C13" s="6">
        <f>Prehlad!I88</f>
        <v>0</v>
      </c>
      <c r="D13" s="6">
        <f>Prehlad!J88</f>
        <v>0</v>
      </c>
      <c r="E13" s="7">
        <f>Prehlad!L88</f>
        <v>0</v>
      </c>
      <c r="F13" s="5">
        <f>Prehlad!N88</f>
        <v>0</v>
      </c>
      <c r="G13" s="5">
        <f>Prehlad!W88</f>
        <v>0</v>
      </c>
    </row>
    <row r="14" spans="1:7" ht="12.75">
      <c r="A14" s="1" t="s">
        <v>288</v>
      </c>
      <c r="B14" s="6">
        <f>Prehlad!H90</f>
        <v>0</v>
      </c>
      <c r="C14" s="6">
        <f>Prehlad!I90</f>
        <v>0</v>
      </c>
      <c r="D14" s="6">
        <f>Prehlad!J90</f>
        <v>0</v>
      </c>
      <c r="E14" s="7">
        <f>Prehlad!L90</f>
        <v>0</v>
      </c>
      <c r="F14" s="5">
        <f>Prehlad!N90</f>
        <v>0</v>
      </c>
      <c r="G14" s="5">
        <f>Prehlad!W90</f>
        <v>0</v>
      </c>
    </row>
    <row r="17" spans="1:7" ht="12.75">
      <c r="A17" s="1" t="s">
        <v>289</v>
      </c>
      <c r="B17" s="6">
        <f>Prehlad!H92</f>
        <v>0</v>
      </c>
      <c r="C17" s="6">
        <f>Prehlad!I92</f>
        <v>0</v>
      </c>
      <c r="D17" s="6">
        <f>Prehlad!J92</f>
        <v>0</v>
      </c>
      <c r="E17" s="7">
        <f>Prehlad!L92</f>
        <v>0</v>
      </c>
      <c r="F17" s="5">
        <f>Prehlad!N92</f>
        <v>0</v>
      </c>
      <c r="G17" s="5">
        <f>Prehlad!W92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92"/>
  <sheetViews>
    <sheetView showGridLines="0" zoomScalePageLayoutView="0" workbookViewId="0" topLeftCell="A1">
      <selection activeCell="H23" sqref="H23"/>
    </sheetView>
  </sheetViews>
  <sheetFormatPr defaultColWidth="9.140625" defaultRowHeight="12.75"/>
  <cols>
    <col min="1" max="1" width="6.7109375" style="87" customWidth="1"/>
    <col min="2" max="2" width="3.7109375" style="88" customWidth="1"/>
    <col min="3" max="3" width="13.00390625" style="89" customWidth="1"/>
    <col min="4" max="4" width="45.7109375" style="111" customWidth="1"/>
    <col min="5" max="5" width="11.28125" style="91" customWidth="1"/>
    <col min="6" max="6" width="5.8515625" style="90" customWidth="1"/>
    <col min="7" max="7" width="8.7109375" style="92" customWidth="1"/>
    <col min="8" max="10" width="9.7109375" style="92" customWidth="1"/>
    <col min="11" max="11" width="7.421875" style="93" customWidth="1"/>
    <col min="12" max="12" width="8.28125" style="93" customWidth="1"/>
    <col min="13" max="13" width="7.140625" style="91" customWidth="1"/>
    <col min="14" max="14" width="7.00390625" style="91" customWidth="1"/>
    <col min="15" max="15" width="3.57421875" style="90" customWidth="1"/>
    <col min="16" max="16" width="12.7109375" style="90" customWidth="1"/>
    <col min="17" max="19" width="11.28125" style="91" customWidth="1"/>
    <col min="20" max="20" width="10.57421875" style="94" customWidth="1"/>
    <col min="21" max="21" width="10.28125" style="94" customWidth="1"/>
    <col min="22" max="22" width="5.7109375" style="94" customWidth="1"/>
    <col min="23" max="23" width="9.140625" style="91" customWidth="1"/>
    <col min="24" max="25" width="9.140625" style="90" customWidth="1"/>
    <col min="26" max="26" width="7.57421875" style="89" customWidth="1"/>
    <col min="27" max="27" width="24.8515625" style="89" customWidth="1"/>
    <col min="28" max="28" width="4.28125" style="90" customWidth="1"/>
    <col min="29" max="29" width="8.28125" style="90" customWidth="1"/>
    <col min="30" max="30" width="8.7109375" style="90" customWidth="1"/>
    <col min="31" max="34" width="9.140625" style="90" customWidth="1"/>
    <col min="35" max="16384" width="9.140625" style="1" customWidth="1"/>
  </cols>
  <sheetData>
    <row r="1" spans="1:34" ht="12.75">
      <c r="A1" s="9" t="s">
        <v>100</v>
      </c>
      <c r="B1" s="1"/>
      <c r="C1" s="1"/>
      <c r="D1" s="1"/>
      <c r="E1" s="1"/>
      <c r="F1" s="1"/>
      <c r="G1" s="6"/>
      <c r="H1" s="1"/>
      <c r="I1" s="9" t="s">
        <v>101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95" t="s">
        <v>2</v>
      </c>
      <c r="AA1" s="95" t="s">
        <v>3</v>
      </c>
      <c r="AB1" s="96" t="s">
        <v>4</v>
      </c>
      <c r="AC1" s="96" t="s">
        <v>5</v>
      </c>
      <c r="AD1" s="96" t="s">
        <v>6</v>
      </c>
      <c r="AE1" s="1"/>
      <c r="AF1" s="1"/>
      <c r="AG1" s="1"/>
      <c r="AH1" s="1"/>
    </row>
    <row r="2" spans="1:34" ht="12.75">
      <c r="A2" s="9" t="s">
        <v>102</v>
      </c>
      <c r="B2" s="1"/>
      <c r="C2" s="1"/>
      <c r="D2" s="1"/>
      <c r="E2" s="1"/>
      <c r="F2" s="1"/>
      <c r="G2" s="6"/>
      <c r="H2" s="8"/>
      <c r="I2" s="9" t="s">
        <v>103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95" t="s">
        <v>9</v>
      </c>
      <c r="AA2" s="97" t="s">
        <v>68</v>
      </c>
      <c r="AB2" s="98" t="s">
        <v>11</v>
      </c>
      <c r="AC2" s="98"/>
      <c r="AD2" s="97"/>
      <c r="AE2" s="1"/>
      <c r="AF2" s="1"/>
      <c r="AG2" s="1"/>
      <c r="AH2" s="1"/>
    </row>
    <row r="3" spans="1:34" ht="12.75">
      <c r="A3" s="9" t="s">
        <v>104</v>
      </c>
      <c r="B3" s="1"/>
      <c r="C3" s="1"/>
      <c r="D3" s="1"/>
      <c r="E3" s="1"/>
      <c r="F3" s="1"/>
      <c r="G3" s="6"/>
      <c r="H3" s="1"/>
      <c r="I3" s="9" t="s">
        <v>105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95" t="s">
        <v>13</v>
      </c>
      <c r="AA3" s="97" t="s">
        <v>69</v>
      </c>
      <c r="AB3" s="98" t="s">
        <v>11</v>
      </c>
      <c r="AC3" s="98" t="s">
        <v>15</v>
      </c>
      <c r="AD3" s="97" t="s">
        <v>16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95" t="s">
        <v>19</v>
      </c>
      <c r="AA4" s="97" t="s">
        <v>70</v>
      </c>
      <c r="AB4" s="98" t="s">
        <v>11</v>
      </c>
      <c r="AC4" s="98"/>
      <c r="AD4" s="97"/>
      <c r="AE4" s="1"/>
      <c r="AF4" s="1"/>
      <c r="AG4" s="1"/>
      <c r="AH4" s="1"/>
    </row>
    <row r="5" spans="1:34" ht="12.75">
      <c r="A5" s="9" t="s">
        <v>106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95" t="s">
        <v>24</v>
      </c>
      <c r="AA5" s="97" t="s">
        <v>69</v>
      </c>
      <c r="AB5" s="98" t="s">
        <v>11</v>
      </c>
      <c r="AC5" s="98" t="s">
        <v>15</v>
      </c>
      <c r="AD5" s="97" t="s">
        <v>16</v>
      </c>
      <c r="AE5" s="1"/>
      <c r="AF5" s="1"/>
      <c r="AG5" s="1"/>
      <c r="AH5" s="1"/>
    </row>
    <row r="6" spans="1:34" ht="12.7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 t="s">
        <v>107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2.75">
      <c r="A9" s="99" t="s">
        <v>71</v>
      </c>
      <c r="B9" s="99" t="s">
        <v>72</v>
      </c>
      <c r="C9" s="99" t="s">
        <v>73</v>
      </c>
      <c r="D9" s="99" t="s">
        <v>74</v>
      </c>
      <c r="E9" s="99" t="s">
        <v>75</v>
      </c>
      <c r="F9" s="99" t="s">
        <v>76</v>
      </c>
      <c r="G9" s="99" t="s">
        <v>77</v>
      </c>
      <c r="H9" s="99" t="s">
        <v>29</v>
      </c>
      <c r="I9" s="99" t="s">
        <v>62</v>
      </c>
      <c r="J9" s="99" t="s">
        <v>63</v>
      </c>
      <c r="K9" s="100" t="s">
        <v>64</v>
      </c>
      <c r="L9" s="101"/>
      <c r="M9" s="102" t="s">
        <v>65</v>
      </c>
      <c r="N9" s="101"/>
      <c r="O9" s="99" t="s">
        <v>1</v>
      </c>
      <c r="P9" s="104" t="s">
        <v>78</v>
      </c>
      <c r="Q9" s="103" t="s">
        <v>75</v>
      </c>
      <c r="R9" s="103" t="s">
        <v>75</v>
      </c>
      <c r="S9" s="104" t="s">
        <v>75</v>
      </c>
      <c r="T9" s="80" t="s">
        <v>79</v>
      </c>
      <c r="U9" s="80" t="s">
        <v>80</v>
      </c>
      <c r="V9" s="80" t="s">
        <v>81</v>
      </c>
      <c r="W9" s="81" t="s">
        <v>67</v>
      </c>
      <c r="X9" s="81" t="s">
        <v>82</v>
      </c>
      <c r="Y9" s="81" t="s">
        <v>83</v>
      </c>
      <c r="Z9" s="86" t="s">
        <v>84</v>
      </c>
      <c r="AA9" s="86" t="s">
        <v>85</v>
      </c>
      <c r="AB9" s="1" t="s">
        <v>81</v>
      </c>
      <c r="AC9" s="1"/>
      <c r="AD9" s="1"/>
      <c r="AE9" s="1"/>
      <c r="AF9" s="1"/>
      <c r="AG9" s="1"/>
      <c r="AH9" s="1"/>
    </row>
    <row r="10" spans="1:34" ht="12.75">
      <c r="A10" s="105" t="s">
        <v>86</v>
      </c>
      <c r="B10" s="105" t="s">
        <v>87</v>
      </c>
      <c r="C10" s="106"/>
      <c r="D10" s="105" t="s">
        <v>88</v>
      </c>
      <c r="E10" s="105" t="s">
        <v>89</v>
      </c>
      <c r="F10" s="105" t="s">
        <v>90</v>
      </c>
      <c r="G10" s="105" t="s">
        <v>91</v>
      </c>
      <c r="H10" s="105"/>
      <c r="I10" s="105" t="s">
        <v>66</v>
      </c>
      <c r="J10" s="105"/>
      <c r="K10" s="105" t="s">
        <v>77</v>
      </c>
      <c r="L10" s="105" t="s">
        <v>63</v>
      </c>
      <c r="M10" s="107" t="s">
        <v>77</v>
      </c>
      <c r="N10" s="105" t="s">
        <v>63</v>
      </c>
      <c r="O10" s="105" t="s">
        <v>92</v>
      </c>
      <c r="P10" s="109"/>
      <c r="Q10" s="108" t="s">
        <v>93</v>
      </c>
      <c r="R10" s="108" t="s">
        <v>94</v>
      </c>
      <c r="S10" s="109" t="s">
        <v>95</v>
      </c>
      <c r="T10" s="80" t="s">
        <v>96</v>
      </c>
      <c r="U10" s="80" t="s">
        <v>97</v>
      </c>
      <c r="V10" s="80" t="s">
        <v>98</v>
      </c>
      <c r="W10" s="5"/>
      <c r="X10" s="1"/>
      <c r="Y10" s="1"/>
      <c r="Z10" s="86" t="s">
        <v>99</v>
      </c>
      <c r="AA10" s="86" t="s">
        <v>86</v>
      </c>
      <c r="AB10" s="1" t="s">
        <v>108</v>
      </c>
      <c r="AC10" s="1"/>
      <c r="AD10" s="1"/>
      <c r="AE10" s="1"/>
      <c r="AF10" s="1"/>
      <c r="AG10" s="1"/>
      <c r="AH10" s="1"/>
    </row>
    <row r="12" ht="12.75">
      <c r="B12" s="121" t="s">
        <v>132</v>
      </c>
    </row>
    <row r="13" ht="12.75">
      <c r="B13" s="89" t="s">
        <v>133</v>
      </c>
    </row>
    <row r="14" spans="1:6" ht="25.5">
      <c r="A14" s="87">
        <v>1</v>
      </c>
      <c r="B14" s="88" t="s">
        <v>134</v>
      </c>
      <c r="C14" s="89" t="s">
        <v>135</v>
      </c>
      <c r="D14" s="111" t="s">
        <v>136</v>
      </c>
      <c r="E14" s="91">
        <v>90</v>
      </c>
      <c r="F14" s="90" t="s">
        <v>137</v>
      </c>
    </row>
    <row r="15" spans="1:6" ht="12.75">
      <c r="A15" s="87">
        <v>2</v>
      </c>
      <c r="B15" s="88" t="s">
        <v>138</v>
      </c>
      <c r="C15" s="89" t="s">
        <v>139</v>
      </c>
      <c r="D15" s="111" t="s">
        <v>140</v>
      </c>
      <c r="E15" s="91">
        <v>30</v>
      </c>
      <c r="F15" s="90" t="s">
        <v>137</v>
      </c>
    </row>
    <row r="16" spans="1:6" ht="12.75">
      <c r="A16" s="87">
        <v>3</v>
      </c>
      <c r="B16" s="88" t="s">
        <v>138</v>
      </c>
      <c r="C16" s="89" t="s">
        <v>141</v>
      </c>
      <c r="D16" s="111" t="s">
        <v>142</v>
      </c>
      <c r="E16" s="91">
        <v>60</v>
      </c>
      <c r="F16" s="90" t="s">
        <v>137</v>
      </c>
    </row>
    <row r="17" spans="1:6" ht="25.5">
      <c r="A17" s="87">
        <v>4</v>
      </c>
      <c r="B17" s="88" t="s">
        <v>134</v>
      </c>
      <c r="C17" s="89" t="s">
        <v>143</v>
      </c>
      <c r="D17" s="111" t="s">
        <v>144</v>
      </c>
      <c r="E17" s="91">
        <v>36</v>
      </c>
      <c r="F17" s="90" t="s">
        <v>145</v>
      </c>
    </row>
    <row r="18" spans="1:6" ht="12.75">
      <c r="A18" s="87">
        <v>5</v>
      </c>
      <c r="B18" s="88" t="s">
        <v>138</v>
      </c>
      <c r="C18" s="89" t="s">
        <v>146</v>
      </c>
      <c r="D18" s="111" t="s">
        <v>147</v>
      </c>
      <c r="E18" s="91">
        <v>28</v>
      </c>
      <c r="F18" s="90" t="s">
        <v>145</v>
      </c>
    </row>
    <row r="19" spans="1:6" ht="12.75">
      <c r="A19" s="87">
        <v>6</v>
      </c>
      <c r="B19" s="88" t="s">
        <v>138</v>
      </c>
      <c r="C19" s="89" t="s">
        <v>148</v>
      </c>
      <c r="D19" s="111" t="s">
        <v>149</v>
      </c>
      <c r="E19" s="91">
        <v>8</v>
      </c>
      <c r="F19" s="90" t="s">
        <v>145</v>
      </c>
    </row>
    <row r="20" spans="1:6" ht="12.75">
      <c r="A20" s="87">
        <v>7</v>
      </c>
      <c r="B20" s="88" t="s">
        <v>134</v>
      </c>
      <c r="C20" s="89" t="s">
        <v>150</v>
      </c>
      <c r="D20" s="111" t="s">
        <v>151</v>
      </c>
      <c r="E20" s="91">
        <v>21</v>
      </c>
      <c r="F20" s="90" t="s">
        <v>145</v>
      </c>
    </row>
    <row r="21" spans="1:6" ht="12.75">
      <c r="A21" s="87">
        <v>8</v>
      </c>
      <c r="B21" s="88" t="s">
        <v>138</v>
      </c>
      <c r="C21" s="89" t="s">
        <v>152</v>
      </c>
      <c r="D21" s="111" t="s">
        <v>153</v>
      </c>
      <c r="E21" s="91">
        <v>105</v>
      </c>
      <c r="F21" s="90" t="s">
        <v>154</v>
      </c>
    </row>
    <row r="22" spans="1:6" ht="12.75">
      <c r="A22" s="87">
        <v>9</v>
      </c>
      <c r="B22" s="88" t="s">
        <v>134</v>
      </c>
      <c r="C22" s="89" t="s">
        <v>155</v>
      </c>
      <c r="D22" s="111" t="s">
        <v>156</v>
      </c>
      <c r="E22" s="91">
        <v>4</v>
      </c>
      <c r="F22" s="90" t="s">
        <v>145</v>
      </c>
    </row>
    <row r="23" spans="1:6" ht="12.75">
      <c r="A23" s="87">
        <v>10</v>
      </c>
      <c r="B23" s="88" t="s">
        <v>134</v>
      </c>
      <c r="C23" s="89" t="s">
        <v>157</v>
      </c>
      <c r="D23" s="111" t="s">
        <v>158</v>
      </c>
      <c r="E23" s="91">
        <v>2</v>
      </c>
      <c r="F23" s="90" t="s">
        <v>145</v>
      </c>
    </row>
    <row r="24" spans="1:6" ht="25.5">
      <c r="A24" s="87">
        <v>11</v>
      </c>
      <c r="B24" s="88" t="s">
        <v>134</v>
      </c>
      <c r="C24" s="89" t="s">
        <v>159</v>
      </c>
      <c r="D24" s="111" t="s">
        <v>160</v>
      </c>
      <c r="E24" s="91">
        <v>8</v>
      </c>
      <c r="F24" s="90" t="s">
        <v>145</v>
      </c>
    </row>
    <row r="25" spans="1:6" ht="25.5">
      <c r="A25" s="87">
        <v>12</v>
      </c>
      <c r="B25" s="88" t="s">
        <v>134</v>
      </c>
      <c r="C25" s="89" t="s">
        <v>161</v>
      </c>
      <c r="D25" s="111" t="s">
        <v>162</v>
      </c>
      <c r="E25" s="91">
        <v>6</v>
      </c>
      <c r="F25" s="90" t="s">
        <v>145</v>
      </c>
    </row>
    <row r="26" spans="1:6" ht="25.5">
      <c r="A26" s="87">
        <v>13</v>
      </c>
      <c r="B26" s="88" t="s">
        <v>134</v>
      </c>
      <c r="C26" s="89" t="s">
        <v>163</v>
      </c>
      <c r="D26" s="111" t="s">
        <v>164</v>
      </c>
      <c r="E26" s="91">
        <v>2</v>
      </c>
      <c r="F26" s="90" t="s">
        <v>145</v>
      </c>
    </row>
    <row r="27" spans="1:6" ht="12.75">
      <c r="A27" s="87">
        <v>14</v>
      </c>
      <c r="B27" s="88" t="s">
        <v>134</v>
      </c>
      <c r="C27" s="89" t="s">
        <v>165</v>
      </c>
      <c r="D27" s="111" t="s">
        <v>166</v>
      </c>
      <c r="E27" s="91">
        <v>3</v>
      </c>
      <c r="F27" s="90" t="s">
        <v>145</v>
      </c>
    </row>
    <row r="28" spans="1:6" ht="12.75">
      <c r="A28" s="87">
        <v>15</v>
      </c>
      <c r="B28" s="88" t="s">
        <v>138</v>
      </c>
      <c r="C28" s="89" t="s">
        <v>167</v>
      </c>
      <c r="D28" s="111" t="s">
        <v>168</v>
      </c>
      <c r="E28" s="91">
        <v>3</v>
      </c>
      <c r="F28" s="90" t="s">
        <v>145</v>
      </c>
    </row>
    <row r="29" spans="1:6" ht="12.75">
      <c r="A29" s="87">
        <v>16</v>
      </c>
      <c r="B29" s="88" t="s">
        <v>134</v>
      </c>
      <c r="C29" s="89" t="s">
        <v>169</v>
      </c>
      <c r="D29" s="111" t="s">
        <v>170</v>
      </c>
      <c r="E29" s="91">
        <v>1</v>
      </c>
      <c r="F29" s="90" t="s">
        <v>145</v>
      </c>
    </row>
    <row r="30" spans="1:6" ht="12.75">
      <c r="A30" s="87">
        <v>17</v>
      </c>
      <c r="B30" s="88" t="s">
        <v>138</v>
      </c>
      <c r="C30" s="89" t="s">
        <v>171</v>
      </c>
      <c r="D30" s="111" t="s">
        <v>172</v>
      </c>
      <c r="E30" s="91">
        <v>1</v>
      </c>
      <c r="F30" s="90" t="s">
        <v>145</v>
      </c>
    </row>
    <row r="31" spans="1:6" ht="25.5">
      <c r="A31" s="87">
        <v>18</v>
      </c>
      <c r="B31" s="88" t="s">
        <v>134</v>
      </c>
      <c r="C31" s="89" t="s">
        <v>173</v>
      </c>
      <c r="D31" s="111" t="s">
        <v>174</v>
      </c>
      <c r="E31" s="91">
        <v>21</v>
      </c>
      <c r="F31" s="90" t="s">
        <v>145</v>
      </c>
    </row>
    <row r="32" spans="1:6" ht="12.75">
      <c r="A32" s="87">
        <v>19</v>
      </c>
      <c r="B32" s="88" t="s">
        <v>134</v>
      </c>
      <c r="C32" s="89" t="s">
        <v>175</v>
      </c>
      <c r="D32" s="111" t="s">
        <v>176</v>
      </c>
      <c r="E32" s="91">
        <v>21</v>
      </c>
      <c r="F32" s="90" t="s">
        <v>145</v>
      </c>
    </row>
    <row r="33" spans="1:6" ht="12.75">
      <c r="A33" s="87">
        <v>20</v>
      </c>
      <c r="B33" s="88" t="s">
        <v>138</v>
      </c>
      <c r="C33" s="89" t="s">
        <v>177</v>
      </c>
      <c r="D33" s="111" t="s">
        <v>178</v>
      </c>
      <c r="E33" s="91">
        <v>21</v>
      </c>
      <c r="F33" s="90" t="s">
        <v>145</v>
      </c>
    </row>
    <row r="34" spans="1:6" ht="25.5">
      <c r="A34" s="87">
        <v>21</v>
      </c>
      <c r="B34" s="88" t="s">
        <v>134</v>
      </c>
      <c r="C34" s="89" t="s">
        <v>179</v>
      </c>
      <c r="D34" s="111" t="s">
        <v>180</v>
      </c>
      <c r="E34" s="91">
        <v>15</v>
      </c>
      <c r="F34" s="90" t="s">
        <v>137</v>
      </c>
    </row>
    <row r="35" spans="1:6" ht="12.75">
      <c r="A35" s="87">
        <v>22</v>
      </c>
      <c r="B35" s="88" t="s">
        <v>138</v>
      </c>
      <c r="C35" s="89" t="s">
        <v>181</v>
      </c>
      <c r="D35" s="111" t="s">
        <v>182</v>
      </c>
      <c r="E35" s="91">
        <v>9</v>
      </c>
      <c r="F35" s="90" t="s">
        <v>154</v>
      </c>
    </row>
    <row r="36" spans="1:6" ht="25.5">
      <c r="A36" s="87">
        <v>23</v>
      </c>
      <c r="B36" s="88" t="s">
        <v>134</v>
      </c>
      <c r="C36" s="89" t="s">
        <v>183</v>
      </c>
      <c r="D36" s="111" t="s">
        <v>184</v>
      </c>
      <c r="E36" s="91">
        <v>100</v>
      </c>
      <c r="F36" s="90" t="s">
        <v>137</v>
      </c>
    </row>
    <row r="37" spans="1:6" ht="12.75">
      <c r="A37" s="87">
        <v>24</v>
      </c>
      <c r="B37" s="88" t="s">
        <v>134</v>
      </c>
      <c r="C37" s="89" t="s">
        <v>185</v>
      </c>
      <c r="D37" s="111" t="s">
        <v>186</v>
      </c>
      <c r="E37" s="91">
        <v>180</v>
      </c>
      <c r="F37" s="90" t="s">
        <v>137</v>
      </c>
    </row>
    <row r="38" spans="1:6" ht="12.75">
      <c r="A38" s="87">
        <v>25</v>
      </c>
      <c r="B38" s="88" t="s">
        <v>138</v>
      </c>
      <c r="C38" s="89" t="s">
        <v>187</v>
      </c>
      <c r="D38" s="111" t="s">
        <v>188</v>
      </c>
      <c r="E38" s="91">
        <v>26</v>
      </c>
      <c r="F38" s="90" t="s">
        <v>154</v>
      </c>
    </row>
    <row r="39" spans="1:6" ht="12.75">
      <c r="A39" s="87">
        <v>26</v>
      </c>
      <c r="B39" s="88" t="s">
        <v>134</v>
      </c>
      <c r="C39" s="89" t="s">
        <v>189</v>
      </c>
      <c r="D39" s="111" t="s">
        <v>190</v>
      </c>
      <c r="E39" s="91">
        <v>18</v>
      </c>
      <c r="F39" s="90" t="s">
        <v>145</v>
      </c>
    </row>
    <row r="40" spans="1:6" ht="25.5">
      <c r="A40" s="87">
        <v>27</v>
      </c>
      <c r="B40" s="88" t="s">
        <v>138</v>
      </c>
      <c r="C40" s="89" t="s">
        <v>191</v>
      </c>
      <c r="D40" s="111" t="s">
        <v>192</v>
      </c>
      <c r="E40" s="91">
        <v>16</v>
      </c>
      <c r="F40" s="90" t="s">
        <v>145</v>
      </c>
    </row>
    <row r="41" spans="1:6" ht="12.75">
      <c r="A41" s="87">
        <v>28</v>
      </c>
      <c r="B41" s="88" t="s">
        <v>138</v>
      </c>
      <c r="C41" s="89" t="s">
        <v>193</v>
      </c>
      <c r="D41" s="111" t="s">
        <v>194</v>
      </c>
      <c r="E41" s="91">
        <v>150</v>
      </c>
      <c r="F41" s="90" t="s">
        <v>145</v>
      </c>
    </row>
    <row r="42" spans="1:6" ht="12.75">
      <c r="A42" s="87">
        <v>29</v>
      </c>
      <c r="B42" s="88" t="s">
        <v>138</v>
      </c>
      <c r="C42" s="89" t="s">
        <v>195</v>
      </c>
      <c r="D42" s="111" t="s">
        <v>196</v>
      </c>
      <c r="E42" s="91">
        <v>18</v>
      </c>
      <c r="F42" s="90" t="s">
        <v>145</v>
      </c>
    </row>
    <row r="43" spans="1:6" ht="12.75">
      <c r="A43" s="87">
        <v>30</v>
      </c>
      <c r="B43" s="88" t="s">
        <v>138</v>
      </c>
      <c r="C43" s="89" t="s">
        <v>197</v>
      </c>
      <c r="D43" s="111" t="s">
        <v>198</v>
      </c>
      <c r="E43" s="91">
        <v>18</v>
      </c>
      <c r="F43" s="90" t="s">
        <v>145</v>
      </c>
    </row>
    <row r="44" spans="1:6" ht="25.5">
      <c r="A44" s="87">
        <v>31</v>
      </c>
      <c r="B44" s="88" t="s">
        <v>138</v>
      </c>
      <c r="C44" s="89" t="s">
        <v>199</v>
      </c>
      <c r="D44" s="111" t="s">
        <v>200</v>
      </c>
      <c r="E44" s="91">
        <v>18</v>
      </c>
      <c r="F44" s="90" t="s">
        <v>145</v>
      </c>
    </row>
    <row r="45" spans="1:6" ht="12.75">
      <c r="A45" s="87">
        <v>32</v>
      </c>
      <c r="B45" s="88" t="s">
        <v>138</v>
      </c>
      <c r="C45" s="89" t="s">
        <v>201</v>
      </c>
      <c r="D45" s="111" t="s">
        <v>202</v>
      </c>
      <c r="E45" s="91">
        <v>3</v>
      </c>
      <c r="F45" s="90" t="s">
        <v>145</v>
      </c>
    </row>
    <row r="46" spans="1:6" ht="12.75">
      <c r="A46" s="87">
        <v>33</v>
      </c>
      <c r="B46" s="88" t="s">
        <v>138</v>
      </c>
      <c r="C46" s="89" t="s">
        <v>203</v>
      </c>
      <c r="D46" s="111" t="s">
        <v>204</v>
      </c>
      <c r="E46" s="91">
        <v>6</v>
      </c>
      <c r="F46" s="90" t="s">
        <v>145</v>
      </c>
    </row>
    <row r="47" spans="1:6" ht="12.75">
      <c r="A47" s="87">
        <v>34</v>
      </c>
      <c r="B47" s="88" t="s">
        <v>138</v>
      </c>
      <c r="C47" s="89" t="s">
        <v>205</v>
      </c>
      <c r="D47" s="111" t="s">
        <v>206</v>
      </c>
      <c r="E47" s="91">
        <v>3</v>
      </c>
      <c r="F47" s="90" t="s">
        <v>145</v>
      </c>
    </row>
    <row r="48" spans="1:6" ht="12.75">
      <c r="A48" s="87">
        <v>35</v>
      </c>
      <c r="B48" s="88" t="s">
        <v>138</v>
      </c>
      <c r="C48" s="89" t="s">
        <v>207</v>
      </c>
      <c r="D48" s="111" t="s">
        <v>208</v>
      </c>
      <c r="E48" s="91">
        <v>18</v>
      </c>
      <c r="F48" s="90" t="s">
        <v>145</v>
      </c>
    </row>
    <row r="49" spans="1:6" ht="12.75">
      <c r="A49" s="87">
        <v>36</v>
      </c>
      <c r="B49" s="88" t="s">
        <v>138</v>
      </c>
      <c r="C49" s="89" t="s">
        <v>209</v>
      </c>
      <c r="D49" s="111" t="s">
        <v>210</v>
      </c>
      <c r="E49" s="91">
        <v>18</v>
      </c>
      <c r="F49" s="90" t="s">
        <v>145</v>
      </c>
    </row>
    <row r="50" spans="1:6" ht="12.75">
      <c r="A50" s="87">
        <v>37</v>
      </c>
      <c r="B50" s="88" t="s">
        <v>138</v>
      </c>
      <c r="C50" s="89" t="s">
        <v>211</v>
      </c>
      <c r="D50" s="111" t="s">
        <v>212</v>
      </c>
      <c r="E50" s="91">
        <v>12</v>
      </c>
      <c r="F50" s="90" t="s">
        <v>145</v>
      </c>
    </row>
    <row r="51" spans="1:6" ht="12.75">
      <c r="A51" s="87">
        <v>38</v>
      </c>
      <c r="B51" s="88" t="s">
        <v>138</v>
      </c>
      <c r="C51" s="89" t="s">
        <v>213</v>
      </c>
      <c r="D51" s="111" t="s">
        <v>214</v>
      </c>
      <c r="E51" s="91">
        <v>1</v>
      </c>
      <c r="F51" s="90" t="s">
        <v>145</v>
      </c>
    </row>
    <row r="52" spans="1:6" ht="12.75">
      <c r="A52" s="87">
        <v>39</v>
      </c>
      <c r="B52" s="88" t="s">
        <v>134</v>
      </c>
      <c r="C52" s="89" t="s">
        <v>215</v>
      </c>
      <c r="D52" s="111" t="s">
        <v>216</v>
      </c>
      <c r="E52" s="91">
        <v>58</v>
      </c>
      <c r="F52" s="90" t="s">
        <v>145</v>
      </c>
    </row>
    <row r="53" spans="1:6" ht="25.5">
      <c r="A53" s="87">
        <v>40</v>
      </c>
      <c r="B53" s="88" t="s">
        <v>134</v>
      </c>
      <c r="C53" s="89" t="s">
        <v>217</v>
      </c>
      <c r="D53" s="111" t="s">
        <v>218</v>
      </c>
      <c r="E53" s="91">
        <v>3</v>
      </c>
      <c r="F53" s="90" t="s">
        <v>145</v>
      </c>
    </row>
    <row r="54" spans="1:6" ht="12.75">
      <c r="A54" s="87">
        <v>41</v>
      </c>
      <c r="B54" s="88" t="s">
        <v>138</v>
      </c>
      <c r="C54" s="89" t="s">
        <v>219</v>
      </c>
      <c r="D54" s="111" t="s">
        <v>220</v>
      </c>
      <c r="E54" s="91">
        <v>3</v>
      </c>
      <c r="F54" s="90" t="s">
        <v>145</v>
      </c>
    </row>
    <row r="55" spans="1:6" ht="12.75">
      <c r="A55" s="87">
        <v>42</v>
      </c>
      <c r="B55" s="88" t="s">
        <v>138</v>
      </c>
      <c r="C55" s="89" t="s">
        <v>221</v>
      </c>
      <c r="D55" s="111" t="s">
        <v>222</v>
      </c>
      <c r="E55" s="91">
        <v>1</v>
      </c>
      <c r="F55" s="90" t="s">
        <v>145</v>
      </c>
    </row>
    <row r="56" spans="1:6" ht="12.75">
      <c r="A56" s="87">
        <v>43</v>
      </c>
      <c r="B56" s="88" t="s">
        <v>138</v>
      </c>
      <c r="C56" s="89" t="s">
        <v>223</v>
      </c>
      <c r="D56" s="111" t="s">
        <v>224</v>
      </c>
      <c r="E56" s="91">
        <v>2</v>
      </c>
      <c r="F56" s="90" t="s">
        <v>145</v>
      </c>
    </row>
    <row r="57" spans="1:6" ht="12.75">
      <c r="A57" s="87">
        <v>44</v>
      </c>
      <c r="B57" s="88" t="s">
        <v>134</v>
      </c>
      <c r="C57" s="89" t="s">
        <v>225</v>
      </c>
      <c r="D57" s="111" t="s">
        <v>226</v>
      </c>
      <c r="E57" s="91">
        <v>1</v>
      </c>
      <c r="F57" s="90" t="s">
        <v>145</v>
      </c>
    </row>
    <row r="58" spans="1:6" ht="12.75">
      <c r="A58" s="87">
        <v>45</v>
      </c>
      <c r="B58" s="88" t="s">
        <v>138</v>
      </c>
      <c r="C58" s="89" t="s">
        <v>227</v>
      </c>
      <c r="D58" s="111" t="s">
        <v>228</v>
      </c>
      <c r="E58" s="91">
        <v>1</v>
      </c>
      <c r="F58" s="90" t="s">
        <v>145</v>
      </c>
    </row>
    <row r="59" spans="1:6" ht="12.75">
      <c r="A59" s="87">
        <v>46</v>
      </c>
      <c r="B59" s="88" t="s">
        <v>134</v>
      </c>
      <c r="C59" s="89" t="s">
        <v>229</v>
      </c>
      <c r="D59" s="111" t="s">
        <v>230</v>
      </c>
      <c r="E59" s="91">
        <v>180</v>
      </c>
      <c r="F59" s="90" t="s">
        <v>137</v>
      </c>
    </row>
    <row r="60" spans="1:6" ht="12.75">
      <c r="A60" s="87">
        <v>47</v>
      </c>
      <c r="B60" s="88" t="s">
        <v>138</v>
      </c>
      <c r="C60" s="89" t="s">
        <v>231</v>
      </c>
      <c r="D60" s="111" t="s">
        <v>232</v>
      </c>
      <c r="E60" s="91">
        <v>150</v>
      </c>
      <c r="F60" s="90" t="s">
        <v>137</v>
      </c>
    </row>
    <row r="61" spans="1:6" ht="12.75">
      <c r="A61" s="87">
        <v>48</v>
      </c>
      <c r="B61" s="88" t="s">
        <v>138</v>
      </c>
      <c r="C61" s="89" t="s">
        <v>233</v>
      </c>
      <c r="D61" s="111" t="s">
        <v>234</v>
      </c>
      <c r="E61" s="91">
        <v>30</v>
      </c>
      <c r="F61" s="90" t="s">
        <v>137</v>
      </c>
    </row>
    <row r="62" spans="1:6" ht="12.75">
      <c r="A62" s="87">
        <v>49</v>
      </c>
      <c r="B62" s="88" t="s">
        <v>134</v>
      </c>
      <c r="C62" s="89" t="s">
        <v>235</v>
      </c>
      <c r="D62" s="111" t="s">
        <v>236</v>
      </c>
      <c r="E62" s="91">
        <v>130</v>
      </c>
      <c r="F62" s="90" t="s">
        <v>137</v>
      </c>
    </row>
    <row r="63" spans="1:6" ht="12.75">
      <c r="A63" s="87">
        <v>50</v>
      </c>
      <c r="B63" s="88" t="s">
        <v>138</v>
      </c>
      <c r="C63" s="89" t="s">
        <v>237</v>
      </c>
      <c r="D63" s="111" t="s">
        <v>238</v>
      </c>
      <c r="E63" s="91">
        <v>130</v>
      </c>
      <c r="F63" s="90" t="s">
        <v>137</v>
      </c>
    </row>
    <row r="64" spans="1:6" ht="12.75">
      <c r="A64" s="87">
        <v>51</v>
      </c>
      <c r="B64" s="88" t="s">
        <v>134</v>
      </c>
      <c r="C64" s="89" t="s">
        <v>239</v>
      </c>
      <c r="D64" s="111" t="s">
        <v>240</v>
      </c>
      <c r="E64" s="91">
        <v>10</v>
      </c>
      <c r="F64" s="90" t="s">
        <v>137</v>
      </c>
    </row>
    <row r="65" spans="1:6" ht="12.75">
      <c r="A65" s="87">
        <v>52</v>
      </c>
      <c r="B65" s="88" t="s">
        <v>138</v>
      </c>
      <c r="C65" s="89" t="s">
        <v>241</v>
      </c>
      <c r="D65" s="111" t="s">
        <v>242</v>
      </c>
      <c r="E65" s="91">
        <v>10</v>
      </c>
      <c r="F65" s="90" t="s">
        <v>137</v>
      </c>
    </row>
    <row r="66" spans="1:6" ht="12.75">
      <c r="A66" s="87">
        <v>53</v>
      </c>
      <c r="B66" s="88" t="s">
        <v>134</v>
      </c>
      <c r="C66" s="89" t="s">
        <v>243</v>
      </c>
      <c r="D66" s="111" t="s">
        <v>244</v>
      </c>
      <c r="E66" s="91">
        <v>150</v>
      </c>
      <c r="F66" s="90" t="s">
        <v>137</v>
      </c>
    </row>
    <row r="67" spans="1:6" ht="12.75">
      <c r="A67" s="87">
        <v>54</v>
      </c>
      <c r="B67" s="88" t="s">
        <v>138</v>
      </c>
      <c r="C67" s="89" t="s">
        <v>245</v>
      </c>
      <c r="D67" s="111" t="s">
        <v>246</v>
      </c>
      <c r="E67" s="91">
        <v>150</v>
      </c>
      <c r="F67" s="90" t="s">
        <v>137</v>
      </c>
    </row>
    <row r="68" spans="1:6" ht="12.75">
      <c r="A68" s="87">
        <v>55</v>
      </c>
      <c r="B68" s="88" t="s">
        <v>134</v>
      </c>
      <c r="C68" s="89" t="s">
        <v>247</v>
      </c>
      <c r="D68" s="111" t="s">
        <v>248</v>
      </c>
      <c r="E68" s="91">
        <v>50</v>
      </c>
      <c r="F68" s="90" t="s">
        <v>137</v>
      </c>
    </row>
    <row r="69" spans="1:6" ht="25.5">
      <c r="A69" s="87">
        <v>56</v>
      </c>
      <c r="B69" s="88" t="s">
        <v>138</v>
      </c>
      <c r="C69" s="89" t="s">
        <v>249</v>
      </c>
      <c r="D69" s="111" t="s">
        <v>250</v>
      </c>
      <c r="E69" s="91">
        <v>2</v>
      </c>
      <c r="F69" s="90" t="s">
        <v>251</v>
      </c>
    </row>
    <row r="70" spans="1:6" ht="25.5">
      <c r="A70" s="87">
        <v>57</v>
      </c>
      <c r="B70" s="88" t="s">
        <v>138</v>
      </c>
      <c r="C70" s="89" t="s">
        <v>252</v>
      </c>
      <c r="D70" s="111" t="s">
        <v>253</v>
      </c>
      <c r="E70" s="91">
        <v>22</v>
      </c>
      <c r="F70" s="90" t="s">
        <v>137</v>
      </c>
    </row>
    <row r="71" spans="1:6" ht="12.75">
      <c r="A71" s="87">
        <v>58</v>
      </c>
      <c r="B71" s="88" t="s">
        <v>138</v>
      </c>
      <c r="C71" s="89" t="s">
        <v>254</v>
      </c>
      <c r="D71" s="111" t="s">
        <v>255</v>
      </c>
      <c r="E71" s="91">
        <v>1</v>
      </c>
      <c r="F71" s="90" t="s">
        <v>137</v>
      </c>
    </row>
    <row r="72" spans="1:6" ht="12.75">
      <c r="A72" s="87">
        <v>59</v>
      </c>
      <c r="B72" s="88" t="s">
        <v>138</v>
      </c>
      <c r="C72" s="89" t="s">
        <v>256</v>
      </c>
      <c r="D72" s="111" t="s">
        <v>257</v>
      </c>
      <c r="E72" s="91">
        <v>3</v>
      </c>
      <c r="F72" s="90" t="s">
        <v>137</v>
      </c>
    </row>
    <row r="73" spans="1:6" ht="25.5">
      <c r="A73" s="87">
        <v>60</v>
      </c>
      <c r="B73" s="88" t="s">
        <v>134</v>
      </c>
      <c r="C73" s="89" t="s">
        <v>258</v>
      </c>
      <c r="D73" s="111" t="s">
        <v>259</v>
      </c>
      <c r="E73" s="91">
        <v>200</v>
      </c>
      <c r="F73" s="90" t="s">
        <v>145</v>
      </c>
    </row>
    <row r="74" spans="1:6" ht="12.75">
      <c r="A74" s="87">
        <v>61</v>
      </c>
      <c r="B74" s="88" t="s">
        <v>134</v>
      </c>
      <c r="C74" s="89" t="s">
        <v>260</v>
      </c>
      <c r="D74" s="111" t="s">
        <v>261</v>
      </c>
      <c r="E74" s="91">
        <v>6</v>
      </c>
      <c r="F74" s="90" t="s">
        <v>92</v>
      </c>
    </row>
    <row r="75" spans="1:6" ht="12.75">
      <c r="A75" s="87">
        <v>62</v>
      </c>
      <c r="B75" s="88" t="s">
        <v>134</v>
      </c>
      <c r="C75" s="89" t="s">
        <v>262</v>
      </c>
      <c r="D75" s="111" t="s">
        <v>263</v>
      </c>
      <c r="E75" s="91">
        <v>32</v>
      </c>
      <c r="F75" s="90" t="s">
        <v>264</v>
      </c>
    </row>
    <row r="76" spans="1:6" ht="12.75">
      <c r="A76" s="87">
        <v>63</v>
      </c>
      <c r="B76" s="88" t="s">
        <v>134</v>
      </c>
      <c r="C76" s="89" t="s">
        <v>265</v>
      </c>
      <c r="D76" s="111" t="s">
        <v>266</v>
      </c>
      <c r="E76" s="91">
        <v>4</v>
      </c>
      <c r="F76" s="90" t="s">
        <v>264</v>
      </c>
    </row>
    <row r="77" spans="1:6" ht="12.75">
      <c r="A77" s="87">
        <v>64</v>
      </c>
      <c r="B77" s="88" t="s">
        <v>134</v>
      </c>
      <c r="C77" s="89" t="s">
        <v>267</v>
      </c>
      <c r="D77" s="111" t="s">
        <v>268</v>
      </c>
      <c r="E77" s="91">
        <v>4</v>
      </c>
      <c r="F77" s="90" t="s">
        <v>264</v>
      </c>
    </row>
    <row r="78" spans="1:6" ht="12.75">
      <c r="A78" s="87">
        <v>65</v>
      </c>
      <c r="B78" s="88" t="s">
        <v>134</v>
      </c>
      <c r="C78" s="89" t="s">
        <v>269</v>
      </c>
      <c r="D78" s="111" t="s">
        <v>270</v>
      </c>
      <c r="E78" s="91">
        <v>4</v>
      </c>
      <c r="F78" s="90" t="s">
        <v>264</v>
      </c>
    </row>
    <row r="79" spans="1:6" ht="12.75">
      <c r="A79" s="87">
        <v>66</v>
      </c>
      <c r="B79" s="88" t="s">
        <v>134</v>
      </c>
      <c r="C79" s="89" t="s">
        <v>271</v>
      </c>
      <c r="D79" s="111" t="s">
        <v>272</v>
      </c>
      <c r="E79" s="91">
        <v>1</v>
      </c>
      <c r="F79" s="90" t="s">
        <v>273</v>
      </c>
    </row>
    <row r="80" spans="1:6" ht="12.75">
      <c r="A80" s="87">
        <v>67</v>
      </c>
      <c r="B80" s="88" t="s">
        <v>134</v>
      </c>
      <c r="C80" s="89" t="s">
        <v>274</v>
      </c>
      <c r="D80" s="111" t="s">
        <v>275</v>
      </c>
      <c r="E80" s="91">
        <v>32</v>
      </c>
      <c r="F80" s="90" t="s">
        <v>264</v>
      </c>
    </row>
    <row r="81" spans="1:6" ht="12.75">
      <c r="A81" s="87">
        <v>68</v>
      </c>
      <c r="B81" s="88" t="s">
        <v>134</v>
      </c>
      <c r="C81" s="89" t="s">
        <v>276</v>
      </c>
      <c r="D81" s="111" t="s">
        <v>277</v>
      </c>
      <c r="E81" s="91">
        <v>1</v>
      </c>
      <c r="F81" s="90" t="s">
        <v>273</v>
      </c>
    </row>
    <row r="82" spans="1:6" ht="12.75">
      <c r="A82" s="87">
        <v>69</v>
      </c>
      <c r="B82" s="88" t="s">
        <v>138</v>
      </c>
      <c r="C82" s="89" t="s">
        <v>278</v>
      </c>
      <c r="D82" s="111" t="s">
        <v>279</v>
      </c>
      <c r="E82" s="91">
        <v>1</v>
      </c>
      <c r="F82" s="90" t="s">
        <v>11</v>
      </c>
    </row>
    <row r="83" spans="1:6" ht="12.75">
      <c r="A83" s="87">
        <v>70</v>
      </c>
      <c r="B83" s="88" t="s">
        <v>138</v>
      </c>
      <c r="C83" s="89" t="s">
        <v>280</v>
      </c>
      <c r="D83" s="111" t="s">
        <v>281</v>
      </c>
      <c r="E83" s="91">
        <v>1</v>
      </c>
      <c r="F83" s="90" t="s">
        <v>11</v>
      </c>
    </row>
    <row r="84" spans="4:14" ht="12.75">
      <c r="D84" s="122" t="s">
        <v>282</v>
      </c>
      <c r="E84" s="123">
        <f>J84</f>
        <v>0</v>
      </c>
      <c r="H84" s="123"/>
      <c r="I84" s="123"/>
      <c r="J84" s="123"/>
      <c r="L84" s="124"/>
      <c r="N84" s="125"/>
    </row>
    <row r="86" ht="12.75">
      <c r="B86" s="89" t="s">
        <v>283</v>
      </c>
    </row>
    <row r="87" spans="1:6" ht="12.75">
      <c r="A87" s="87">
        <v>71</v>
      </c>
      <c r="B87" s="88" t="s">
        <v>284</v>
      </c>
      <c r="C87" s="89" t="s">
        <v>285</v>
      </c>
      <c r="D87" s="111" t="s">
        <v>286</v>
      </c>
      <c r="E87" s="91">
        <v>1</v>
      </c>
      <c r="F87" s="90" t="s">
        <v>145</v>
      </c>
    </row>
    <row r="88" spans="4:14" ht="12.75">
      <c r="D88" s="122" t="s">
        <v>287</v>
      </c>
      <c r="E88" s="123">
        <f>J88</f>
        <v>0</v>
      </c>
      <c r="H88" s="123"/>
      <c r="I88" s="123"/>
      <c r="J88" s="123"/>
      <c r="L88" s="124"/>
      <c r="N88" s="125"/>
    </row>
    <row r="90" spans="4:14" ht="12.75">
      <c r="D90" s="122" t="s">
        <v>288</v>
      </c>
      <c r="E90" s="123">
        <f>J90</f>
        <v>0</v>
      </c>
      <c r="H90" s="123"/>
      <c r="I90" s="123"/>
      <c r="J90" s="123"/>
      <c r="L90" s="124"/>
      <c r="N90" s="125"/>
    </row>
    <row r="92" spans="4:14" ht="12.75">
      <c r="D92" s="126" t="s">
        <v>289</v>
      </c>
      <c r="E92" s="123">
        <f>J92</f>
        <v>0</v>
      </c>
      <c r="H92" s="123"/>
      <c r="I92" s="123"/>
      <c r="J92" s="123"/>
      <c r="L92" s="124"/>
      <c r="N92" s="125"/>
    </row>
  </sheetData>
  <sheetProtection/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elpro</dc:creator>
  <cp:keywords/>
  <dc:description/>
  <cp:lastModifiedBy>JL</cp:lastModifiedBy>
  <cp:lastPrinted>2017-06-06T13:29:01Z</cp:lastPrinted>
  <dcterms:created xsi:type="dcterms:W3CDTF">1999-04-06T07:39:42Z</dcterms:created>
  <dcterms:modified xsi:type="dcterms:W3CDTF">2017-06-07T06:29:59Z</dcterms:modified>
  <cp:category/>
  <cp:version/>
  <cp:contentType/>
  <cp:contentStatus/>
</cp:coreProperties>
</file>